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9315" activeTab="2"/>
  </bookViews>
  <sheets>
    <sheet name="Saison 2013" sheetId="1" r:id="rId1"/>
    <sheet name="Saison 2014" sheetId="2" r:id="rId2"/>
    <sheet name="Saison 2016" sheetId="3" r:id="rId3"/>
    <sheet name="Feuil1" sheetId="4" r:id="rId4"/>
  </sheets>
  <definedNames>
    <definedName name="_xlnm.Print_Area" localSheetId="0">'Saison 2013'!$A$1:$AX$91</definedName>
    <definedName name="_xlnm.Print_Area" localSheetId="1">'Saison 2014'!$A$1:$BF$99</definedName>
    <definedName name="_xlnm.Print_Area" localSheetId="2">'Saison 2016'!$A$1:$AW$107</definedName>
  </definedNames>
  <calcPr fullCalcOnLoad="1"/>
</workbook>
</file>

<file path=xl/sharedStrings.xml><?xml version="1.0" encoding="utf-8"?>
<sst xmlns="http://schemas.openxmlformats.org/spreadsheetml/2006/main" count="2075" uniqueCount="679">
  <si>
    <t>Oleron</t>
  </si>
  <si>
    <t>CNE</t>
  </si>
  <si>
    <t>ASQO open H18+</t>
  </si>
  <si>
    <t>28/52</t>
  </si>
  <si>
    <t>15/52</t>
  </si>
  <si>
    <t>ASQ0 Equipe 1 D18+</t>
  </si>
  <si>
    <t>25/32</t>
  </si>
  <si>
    <t>ASQO 3 jeune</t>
  </si>
  <si>
    <t>6/17</t>
  </si>
  <si>
    <t>ASQO mini relais</t>
  </si>
  <si>
    <t>Vincent</t>
  </si>
  <si>
    <t>H21</t>
  </si>
  <si>
    <t>H40</t>
  </si>
  <si>
    <t>H45</t>
  </si>
  <si>
    <t>H65</t>
  </si>
  <si>
    <t>Olivier</t>
  </si>
  <si>
    <t>H12</t>
  </si>
  <si>
    <t>H18</t>
  </si>
  <si>
    <t>Moyenne</t>
  </si>
  <si>
    <t>Nombre de participants</t>
  </si>
  <si>
    <t>Longue</t>
  </si>
  <si>
    <t>Sophie</t>
  </si>
  <si>
    <t>H10</t>
  </si>
  <si>
    <t>x</t>
  </si>
  <si>
    <t>D14</t>
  </si>
  <si>
    <t>MARTIN</t>
  </si>
  <si>
    <t>D45</t>
  </si>
  <si>
    <t>D50</t>
  </si>
  <si>
    <t>H50</t>
  </si>
  <si>
    <t>D21</t>
  </si>
  <si>
    <t>D10</t>
  </si>
  <si>
    <t>Mélanie</t>
  </si>
  <si>
    <t>Valentin</t>
  </si>
  <si>
    <t>Lucie</t>
  </si>
  <si>
    <t>D16</t>
  </si>
  <si>
    <t>Antoine</t>
  </si>
  <si>
    <t>Nombre de courses</t>
  </si>
  <si>
    <t xml:space="preserve">Nombres de podium </t>
  </si>
  <si>
    <t>Moyenne coureurs par course</t>
  </si>
  <si>
    <t xml:space="preserve">Nombre de jours de compétitions </t>
  </si>
  <si>
    <t>CAILLET</t>
  </si>
  <si>
    <t>COUVERCELLE</t>
  </si>
  <si>
    <t>DONET</t>
  </si>
  <si>
    <t>DZIEGIEL</t>
  </si>
  <si>
    <t>GAIRAUD</t>
  </si>
  <si>
    <t>GERMANEAU</t>
  </si>
  <si>
    <t>GUNTHER</t>
  </si>
  <si>
    <t>HENKY</t>
  </si>
  <si>
    <t>HUCHON</t>
  </si>
  <si>
    <t>JACOTOT</t>
  </si>
  <si>
    <t>LABAUNE</t>
  </si>
  <si>
    <t>LAMBLOT</t>
  </si>
  <si>
    <t>MANGIN</t>
  </si>
  <si>
    <t>MANGIONE</t>
  </si>
  <si>
    <t>MATHOREL</t>
  </si>
  <si>
    <t>MINARD</t>
  </si>
  <si>
    <t>MULLER</t>
  </si>
  <si>
    <t>PALCAU</t>
  </si>
  <si>
    <t>PAPILLON</t>
  </si>
  <si>
    <t>PARIGOT</t>
  </si>
  <si>
    <t>PRIOU</t>
  </si>
  <si>
    <t>RANDRIANASOLO</t>
  </si>
  <si>
    <t>REMOND</t>
  </si>
  <si>
    <t>ROLAND</t>
  </si>
  <si>
    <t>ROUBOT</t>
  </si>
  <si>
    <t>SEGAUD</t>
  </si>
  <si>
    <t>SUTY</t>
  </si>
  <si>
    <t>TERZI</t>
  </si>
  <si>
    <t>VADROT</t>
  </si>
  <si>
    <t>VIOLLOT</t>
  </si>
  <si>
    <t>François</t>
  </si>
  <si>
    <t>Véronique</t>
  </si>
  <si>
    <t>Constance</t>
  </si>
  <si>
    <t>Elodie</t>
  </si>
  <si>
    <t>Nicolas</t>
  </si>
  <si>
    <t>Florent</t>
  </si>
  <si>
    <t>Marie-Christine</t>
  </si>
  <si>
    <t>Francis</t>
  </si>
  <si>
    <t>Maribelle</t>
  </si>
  <si>
    <t>Patricia</t>
  </si>
  <si>
    <t>Christophe</t>
  </si>
  <si>
    <t>Frédéric</t>
  </si>
  <si>
    <t>Odile</t>
  </si>
  <si>
    <t>Robin</t>
  </si>
  <si>
    <t>Théo</t>
  </si>
  <si>
    <t>Christian</t>
  </si>
  <si>
    <t>Esteban</t>
  </si>
  <si>
    <t>Quentin</t>
  </si>
  <si>
    <t>Agnès</t>
  </si>
  <si>
    <t>Lola</t>
  </si>
  <si>
    <t>Alina</t>
  </si>
  <si>
    <t>Fabien</t>
  </si>
  <si>
    <t>Marie-Violaine</t>
  </si>
  <si>
    <t>Cécile</t>
  </si>
  <si>
    <t>Daniel</t>
  </si>
  <si>
    <t>Françoise</t>
  </si>
  <si>
    <t>Lilou</t>
  </si>
  <si>
    <t>Virginie</t>
  </si>
  <si>
    <t>Claire</t>
  </si>
  <si>
    <t>Gabrielle</t>
  </si>
  <si>
    <t>Anaïs</t>
  </si>
  <si>
    <t>Nathalie</t>
  </si>
  <si>
    <t>Jean-Claude</t>
  </si>
  <si>
    <t>Pierre</t>
  </si>
  <si>
    <t>Ariane</t>
  </si>
  <si>
    <t>D20</t>
  </si>
  <si>
    <t>H20</t>
  </si>
  <si>
    <t>H16</t>
  </si>
  <si>
    <t>H55</t>
  </si>
  <si>
    <t>D55</t>
  </si>
  <si>
    <t>D35</t>
  </si>
  <si>
    <t>D40</t>
  </si>
  <si>
    <t>Equipe 1</t>
  </si>
  <si>
    <t>N2</t>
  </si>
  <si>
    <t>Equipe 2</t>
  </si>
  <si>
    <t>N3</t>
  </si>
  <si>
    <t>Equipe 3</t>
  </si>
  <si>
    <t>TG</t>
  </si>
  <si>
    <t>Equipe 4</t>
  </si>
  <si>
    <t>Scor'ADOC</t>
  </si>
  <si>
    <t>Challenge</t>
  </si>
  <si>
    <t>ADOC Chenôve</t>
  </si>
  <si>
    <t>ASQ La Serre</t>
  </si>
  <si>
    <t>ABCO La Bergerie</t>
  </si>
  <si>
    <t>TSO La fontaine aux fées</t>
  </si>
  <si>
    <t>Champ Bourg</t>
  </si>
  <si>
    <t>ASQ St Foy</t>
  </si>
  <si>
    <t>CD21 Flavignerot</t>
  </si>
  <si>
    <t>Champ cote d'or</t>
  </si>
  <si>
    <t>Sprint</t>
  </si>
  <si>
    <t>CD21
Chenove</t>
  </si>
  <si>
    <t>Champ Bourgogne</t>
  </si>
  <si>
    <t>VOR
Citeaux</t>
  </si>
  <si>
    <t>Regionale</t>
  </si>
  <si>
    <t>NORD
St Benin  D'Azy</t>
  </si>
  <si>
    <t>Champ Saone et Loire</t>
  </si>
  <si>
    <t>CD71
Mt St Vincent</t>
  </si>
  <si>
    <t>CD71
Blanzy</t>
  </si>
  <si>
    <t>YCONE
Soucis</t>
  </si>
  <si>
    <t>Relais</t>
  </si>
  <si>
    <t>LBCO
Citeaux</t>
  </si>
  <si>
    <t>Régionale SO</t>
  </si>
  <si>
    <t>Correze CO
Blanchefort</t>
  </si>
  <si>
    <t>Nationale SO</t>
  </si>
  <si>
    <t>Correze CO
Masseret</t>
  </si>
  <si>
    <t>18 -aout-13</t>
  </si>
  <si>
    <t>MD</t>
  </si>
  <si>
    <t>CD89
Avallon</t>
  </si>
  <si>
    <t>Semaine
fédérale</t>
  </si>
  <si>
    <t>19 -aout-13</t>
  </si>
  <si>
    <t>CD89
Vézelay</t>
  </si>
  <si>
    <t>20 -aout-13</t>
  </si>
  <si>
    <t>VOR
Saint-Jean-de-Bœuf</t>
  </si>
  <si>
    <t>21 -aout-13</t>
  </si>
  <si>
    <t>TSO
Saint-Victor</t>
  </si>
  <si>
    <t>22 -aout-13</t>
  </si>
  <si>
    <t>Qualif CFMD</t>
  </si>
  <si>
    <t>23 -aout-13</t>
  </si>
  <si>
    <t>Finale CFMD</t>
  </si>
  <si>
    <t>24 -aout-13</t>
  </si>
  <si>
    <t>CF LD</t>
  </si>
  <si>
    <t>25 -aout-13</t>
  </si>
  <si>
    <t>X</t>
  </si>
  <si>
    <t>1*</t>
  </si>
  <si>
    <t>ADOC
Chamboeuf</t>
  </si>
  <si>
    <t>ADOC
Concoeur</t>
  </si>
  <si>
    <t>ADOC
Couchey</t>
  </si>
  <si>
    <t>VTT</t>
  </si>
  <si>
    <t>CD21
Couchey</t>
  </si>
  <si>
    <t>Champ
Bourgogne</t>
  </si>
  <si>
    <t>ABCO
Dijon</t>
  </si>
  <si>
    <t>Dept</t>
  </si>
  <si>
    <t>PART</t>
  </si>
  <si>
    <t>PODIUM</t>
  </si>
  <si>
    <t>CF MD</t>
  </si>
  <si>
    <t>Poitiers
Bonneuil
Matour</t>
  </si>
  <si>
    <t>CFC</t>
  </si>
  <si>
    <t>24/35</t>
  </si>
  <si>
    <t>33/49</t>
  </si>
  <si>
    <t>45/105</t>
  </si>
  <si>
    <t>63/105</t>
  </si>
  <si>
    <t>Score</t>
  </si>
  <si>
    <t>2*</t>
  </si>
  <si>
    <t>François C</t>
  </si>
  <si>
    <t>Olivier L</t>
  </si>
  <si>
    <t>François M</t>
  </si>
  <si>
    <t>Daniel P</t>
  </si>
  <si>
    <t>Olivier P</t>
  </si>
  <si>
    <t>Daniel V</t>
  </si>
  <si>
    <t>Taux de
réussite</t>
  </si>
  <si>
    <t>Régionale</t>
  </si>
  <si>
    <t>LD</t>
  </si>
  <si>
    <t>VOR
Velars sur Ouch</t>
  </si>
  <si>
    <t>05-06 oct13</t>
  </si>
  <si>
    <t>Nationale</t>
  </si>
  <si>
    <t>Orient Express42
Bessat</t>
  </si>
  <si>
    <t xml:space="preserve">Equipe 1 </t>
  </si>
  <si>
    <t>Chal. Ecoles</t>
  </si>
  <si>
    <t>7/12</t>
  </si>
  <si>
    <t>DH12</t>
  </si>
  <si>
    <t>4/20</t>
  </si>
  <si>
    <t>Challenge Ec</t>
  </si>
  <si>
    <t>DH14</t>
  </si>
  <si>
    <t>ADOC
Chenove</t>
  </si>
  <si>
    <t>07-dec-13</t>
  </si>
  <si>
    <t xml:space="preserve">OLIVE </t>
  </si>
  <si>
    <t>Michel</t>
  </si>
  <si>
    <t>LAVAL</t>
  </si>
  <si>
    <t>Maëlys</t>
  </si>
  <si>
    <t>Nombre de podiums</t>
  </si>
  <si>
    <r>
      <t>ASQ'O</t>
    </r>
    <r>
      <rPr>
        <b/>
        <sz val="10"/>
        <color indexed="9"/>
        <rFont val="Arial"/>
        <family val="2"/>
      </rPr>
      <t xml:space="preserve">
BILAN PARTICIPATIONS
ANNEE 2013</t>
    </r>
  </si>
  <si>
    <t>PARIGOT Lilou 2109BO Verte</t>
  </si>
  <si>
    <t>MARTIN Esteban 2109BO Bleue</t>
  </si>
  <si>
    <t>PARIGOT Antoine 2109BO Bleue</t>
  </si>
  <si>
    <t>HENKY Maribelle 2109BO Bleue</t>
  </si>
  <si>
    <t>ROLAND Lucie 2109BO Bleue</t>
  </si>
  <si>
    <t>MATHOREL Quentin 2109BO Jaune</t>
  </si>
  <si>
    <t>PALCAU Alina 2109BO Jaune</t>
  </si>
  <si>
    <t>COUVERCELLE Constance 2109BO Jaune</t>
  </si>
  <si>
    <t>1er ASQ</t>
  </si>
  <si>
    <t>2e GSO</t>
  </si>
  <si>
    <t>3e TSO</t>
  </si>
  <si>
    <t>4e ABCO</t>
  </si>
  <si>
    <t>Sainte Foy (21)</t>
  </si>
  <si>
    <t>Trophée des Ecoles</t>
  </si>
  <si>
    <t>Balises obtenues par les jeunes</t>
  </si>
  <si>
    <t>Balise de Couleur 2013</t>
  </si>
  <si>
    <t>Trophée des écoles de CO</t>
  </si>
  <si>
    <t>Place</t>
  </si>
  <si>
    <t>Points</t>
  </si>
  <si>
    <t>Nom</t>
  </si>
  <si>
    <t>Prénom</t>
  </si>
  <si>
    <t>Catégorie</t>
  </si>
  <si>
    <t>Coupe de France des Clubs</t>
  </si>
  <si>
    <t>Coupe de France Pedestre Indiv.</t>
  </si>
  <si>
    <t>Classement national</t>
  </si>
  <si>
    <t>7 / 307</t>
  </si>
  <si>
    <t>63 / 307</t>
  </si>
  <si>
    <t>293 / 307</t>
  </si>
  <si>
    <t>23 / 259</t>
  </si>
  <si>
    <t>37 / 259</t>
  </si>
  <si>
    <t>222 / 259</t>
  </si>
  <si>
    <t>2 / 174</t>
  </si>
  <si>
    <t>82 / 174</t>
  </si>
  <si>
    <t>52 / 174</t>
  </si>
  <si>
    <t>7 / 177</t>
  </si>
  <si>
    <t>26 / 177</t>
  </si>
  <si>
    <t>21 / 218</t>
  </si>
  <si>
    <t>165 / 218</t>
  </si>
  <si>
    <t>98 / 327</t>
  </si>
  <si>
    <t>237 / 327</t>
  </si>
  <si>
    <t>274 / 327</t>
  </si>
  <si>
    <t>9 / 137</t>
  </si>
  <si>
    <t>56 / 137</t>
  </si>
  <si>
    <t>125 / 137</t>
  </si>
  <si>
    <t>242 / 375</t>
  </si>
  <si>
    <t>368 / 375</t>
  </si>
  <si>
    <t>6 / 114</t>
  </si>
  <si>
    <t>42 / 114</t>
  </si>
  <si>
    <t>112 / 114</t>
  </si>
  <si>
    <t>20 / 90</t>
  </si>
  <si>
    <t>35 / 125</t>
  </si>
  <si>
    <t>46 / 166</t>
  </si>
  <si>
    <t>160 / 166</t>
  </si>
  <si>
    <t>40 / 49</t>
  </si>
  <si>
    <t>100 / 114</t>
  </si>
  <si>
    <t>109 / 114</t>
  </si>
  <si>
    <t>110 / 114</t>
  </si>
  <si>
    <t>36 / 92</t>
  </si>
  <si>
    <t>22 / 121</t>
  </si>
  <si>
    <t>90 / 121</t>
  </si>
  <si>
    <t>28 / 143</t>
  </si>
  <si>
    <t>119 / 143</t>
  </si>
  <si>
    <t>7 / 79</t>
  </si>
  <si>
    <t>17 / 79</t>
  </si>
  <si>
    <t>104 / 119</t>
  </si>
  <si>
    <t xml:space="preserve">49 / 188     ASSOCIATION SPORTIVE DE QUETIGNY </t>
  </si>
  <si>
    <t>Classement National</t>
  </si>
  <si>
    <t>Coupe de France individuel</t>
  </si>
  <si>
    <t>Coupe de France des clubs</t>
  </si>
  <si>
    <t>49 / 188</t>
  </si>
  <si>
    <t>Titres Nationaux</t>
  </si>
  <si>
    <t>ASQ'O</t>
  </si>
  <si>
    <t>Longue distance</t>
  </si>
  <si>
    <t>Moyenne distance</t>
  </si>
  <si>
    <t>CO VTT</t>
  </si>
  <si>
    <t>Titres départementaux</t>
  </si>
  <si>
    <t>Titres Régionaux</t>
  </si>
  <si>
    <t>CFC N2</t>
  </si>
  <si>
    <t>CFC N3</t>
  </si>
  <si>
    <t xml:space="preserve"> 2 PAPILLON</t>
  </si>
  <si>
    <t>2 PARIGOT</t>
  </si>
  <si>
    <t>1 HENKY</t>
  </si>
  <si>
    <t>1 PARIGOT</t>
  </si>
  <si>
    <t>2 PALCAU</t>
  </si>
  <si>
    <t>3 HENKY</t>
  </si>
  <si>
    <t>2 GUNTHER</t>
  </si>
  <si>
    <t>2 VIOLLOT</t>
  </si>
  <si>
    <t>D35 D40</t>
  </si>
  <si>
    <t>H55 H60</t>
  </si>
  <si>
    <t>2 SUTY</t>
  </si>
  <si>
    <t>2 PAPILLON</t>
  </si>
  <si>
    <t>Palmarès 2013</t>
  </si>
  <si>
    <t>Départementale</t>
  </si>
  <si>
    <t>ASQO
Cestres</t>
  </si>
  <si>
    <t>MINOT</t>
  </si>
  <si>
    <t>Benjamin</t>
  </si>
  <si>
    <t>Patrice</t>
  </si>
  <si>
    <t>LAURENT</t>
  </si>
  <si>
    <t>Marine</t>
  </si>
  <si>
    <t>Laurène</t>
  </si>
  <si>
    <t>Eline</t>
  </si>
  <si>
    <t>CLAESSENS</t>
  </si>
  <si>
    <t>9-janv.</t>
  </si>
  <si>
    <t>TSO
Talant</t>
  </si>
  <si>
    <t>Lisa</t>
  </si>
  <si>
    <t>PERRUCHET</t>
  </si>
  <si>
    <t>26-janv.</t>
  </si>
  <si>
    <t>ASQO
Dijon</t>
  </si>
  <si>
    <t>Charlotte</t>
  </si>
  <si>
    <t>Noah</t>
  </si>
  <si>
    <t>SOUIDI</t>
  </si>
  <si>
    <t>01-févr.</t>
  </si>
  <si>
    <t>A.B.C.O. Dijon</t>
  </si>
  <si>
    <t>09-févr.</t>
  </si>
  <si>
    <t>VOR
Velars-sur-Ouche</t>
  </si>
  <si>
    <t>15-févr.</t>
  </si>
  <si>
    <t>ScorADOC</t>
  </si>
  <si>
    <t>A.D.O.C
Chenove</t>
  </si>
  <si>
    <t>D12</t>
  </si>
  <si>
    <t>D18</t>
  </si>
  <si>
    <t>H60</t>
  </si>
  <si>
    <t>ERCO
Fontainebleau</t>
  </si>
  <si>
    <r>
      <t>ASQ'O</t>
    </r>
    <r>
      <rPr>
        <b/>
        <sz val="10"/>
        <color indexed="9"/>
        <rFont val="Arial"/>
        <family val="2"/>
      </rPr>
      <t xml:space="preserve">
BILAN PARTICIPATIONS
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19"/>
        <rFont val="Arial"/>
        <family val="2"/>
      </rPr>
      <t>ANNEE 2014</t>
    </r>
  </si>
  <si>
    <t>ASQO
Sainte Foy</t>
  </si>
  <si>
    <t>Edouard</t>
  </si>
  <si>
    <t>Pailin</t>
  </si>
  <si>
    <t>ABCO
Corboin</t>
  </si>
  <si>
    <t>ASQO
Quetigny</t>
  </si>
  <si>
    <t>ASQO
Chevigny</t>
  </si>
  <si>
    <t>VENTURELLI</t>
  </si>
  <si>
    <t>Laetitia</t>
  </si>
  <si>
    <t>CDCO21
Brémur et Vaurois</t>
  </si>
  <si>
    <t>ADOC
Lac des Settons</t>
  </si>
  <si>
    <t>NORD
Foret Bertranges</t>
  </si>
  <si>
    <t xml:space="preserve">interzone </t>
  </si>
  <si>
    <t>ABCO
Ahuy</t>
  </si>
  <si>
    <t>LD VTT</t>
  </si>
  <si>
    <t>Champ. Dept</t>
  </si>
  <si>
    <t>CD21
Fixin</t>
  </si>
  <si>
    <t>CD21
Brochon</t>
  </si>
  <si>
    <t>Champ. Regio</t>
  </si>
  <si>
    <t>TSO
Plombieres</t>
  </si>
  <si>
    <t>ASQO
La Serre</t>
  </si>
  <si>
    <t>Champ 71</t>
  </si>
  <si>
    <t>CD71
Autun</t>
  </si>
  <si>
    <t>VOR
Baume roche</t>
  </si>
  <si>
    <t>Ycone
Auxerre</t>
  </si>
  <si>
    <t>Ycone
Monéteau</t>
  </si>
  <si>
    <t>Dept71</t>
  </si>
  <si>
    <t>Carto
Avallon</t>
  </si>
  <si>
    <t>Sébastien</t>
  </si>
  <si>
    <t>ABCO
Motte Giron</t>
  </si>
  <si>
    <t>NORE</t>
  </si>
  <si>
    <t>ADOC
Fixin</t>
  </si>
  <si>
    <t>PRIOU / JAC</t>
  </si>
  <si>
    <t>LAFARGE</t>
  </si>
  <si>
    <t>Anna-Charlotte</t>
  </si>
  <si>
    <t xml:space="preserve">FEUR </t>
  </si>
  <si>
    <t>Marie Helene</t>
  </si>
  <si>
    <t>TSO
Fontaine</t>
  </si>
  <si>
    <t>Camille</t>
  </si>
  <si>
    <t>Margaux</t>
  </si>
  <si>
    <t>POULLET</t>
  </si>
  <si>
    <t>CD89
Chablis</t>
  </si>
  <si>
    <t>Palmarès 2014</t>
  </si>
  <si>
    <t xml:space="preserve">45 / 190     ASSOCIATION SPORTIVE DE QUETIGNY </t>
  </si>
  <si>
    <t>Francois</t>
  </si>
  <si>
    <t>M V</t>
  </si>
  <si>
    <t xml:space="preserve">HENKY </t>
  </si>
  <si>
    <t>Classement national au 03/12/2014</t>
  </si>
  <si>
    <t>Anais</t>
  </si>
  <si>
    <t>Laurene</t>
  </si>
  <si>
    <t xml:space="preserve">CAILLET </t>
  </si>
  <si>
    <t>Sebastien</t>
  </si>
  <si>
    <t>H14</t>
  </si>
  <si>
    <t>5/324</t>
  </si>
  <si>
    <t>63/324</t>
  </si>
  <si>
    <t>318/324</t>
  </si>
  <si>
    <t>4/124</t>
  </si>
  <si>
    <t>35/341</t>
  </si>
  <si>
    <t>144/341</t>
  </si>
  <si>
    <t>206/341</t>
  </si>
  <si>
    <t>223/341</t>
  </si>
  <si>
    <t>27/265</t>
  </si>
  <si>
    <t>45/265</t>
  </si>
  <si>
    <t>249/265</t>
  </si>
  <si>
    <t>2/179</t>
  </si>
  <si>
    <t>39/179</t>
  </si>
  <si>
    <t>24/199</t>
  </si>
  <si>
    <t>9/161</t>
  </si>
  <si>
    <t>70/161</t>
  </si>
  <si>
    <t>159/161</t>
  </si>
  <si>
    <t>3/136</t>
  </si>
  <si>
    <t>48/136</t>
  </si>
  <si>
    <t>20/99</t>
  </si>
  <si>
    <t>29/173</t>
  </si>
  <si>
    <t>66/173</t>
  </si>
  <si>
    <t>133/173</t>
  </si>
  <si>
    <t>28/53</t>
  </si>
  <si>
    <t>32/103</t>
  </si>
  <si>
    <t>87/103</t>
  </si>
  <si>
    <t>99/103</t>
  </si>
  <si>
    <t>158/248</t>
  </si>
  <si>
    <t>179/248</t>
  </si>
  <si>
    <t>40/88</t>
  </si>
  <si>
    <t>117/131</t>
  </si>
  <si>
    <t>46/53</t>
  </si>
  <si>
    <t>7/178</t>
  </si>
  <si>
    <t>116/178</t>
  </si>
  <si>
    <t>179/206</t>
  </si>
  <si>
    <t>3/134</t>
  </si>
  <si>
    <t>41/134</t>
  </si>
  <si>
    <t>34/96</t>
  </si>
  <si>
    <t>2/89</t>
  </si>
  <si>
    <t>134/136</t>
  </si>
  <si>
    <t>Champ
dept</t>
  </si>
  <si>
    <t>Rhone Alpes</t>
  </si>
  <si>
    <t>Douai</t>
  </si>
  <si>
    <t>Jura</t>
  </si>
  <si>
    <t xml:space="preserve">MARTIN </t>
  </si>
  <si>
    <t>Maelys</t>
  </si>
  <si>
    <t xml:space="preserve">PARIGOT </t>
  </si>
  <si>
    <t>Marie Violaine</t>
  </si>
  <si>
    <t>Marie christine</t>
  </si>
  <si>
    <t>CF</t>
  </si>
  <si>
    <t>12/39</t>
  </si>
  <si>
    <t>34/45</t>
  </si>
  <si>
    <t>ASQO N2</t>
  </si>
  <si>
    <t>ASQO N3</t>
  </si>
  <si>
    <t>54/117</t>
  </si>
  <si>
    <t>ASQO TG2</t>
  </si>
  <si>
    <t>60/177</t>
  </si>
  <si>
    <t>ASQO TG1</t>
  </si>
  <si>
    <t>1er ASQO</t>
  </si>
  <si>
    <t>Nationale
S E</t>
  </si>
  <si>
    <t>Nationale
N E</t>
  </si>
  <si>
    <t>Regional</t>
  </si>
  <si>
    <t>28 aout</t>
  </si>
  <si>
    <t>Ancelles (05)</t>
  </si>
  <si>
    <t>29 aout</t>
  </si>
  <si>
    <t>Chorges (05)</t>
  </si>
  <si>
    <t>30 aout</t>
  </si>
  <si>
    <t>Super Devoluy</t>
  </si>
  <si>
    <t>PARIGOT Olivier</t>
  </si>
  <si>
    <t>PALCAU Valentin</t>
  </si>
  <si>
    <t>PAPILLON Daniel</t>
  </si>
  <si>
    <t>TERZI Pierre</t>
  </si>
  <si>
    <t>PALCAU Marie-Violaine</t>
  </si>
  <si>
    <t>SUTY Jean-Claude</t>
  </si>
  <si>
    <t>PAPILLON Cécile</t>
  </si>
  <si>
    <t>PALCAU Alina</t>
  </si>
  <si>
    <t>MANGIONE François</t>
  </si>
  <si>
    <t>PARIGOT Virginie</t>
  </si>
  <si>
    <t>DONET Elodie</t>
  </si>
  <si>
    <t>OLIVE Michel</t>
  </si>
  <si>
    <t>HENKY Francis</t>
  </si>
  <si>
    <t>LOUIS Jordane</t>
  </si>
  <si>
    <t>MULLER Sylvain</t>
  </si>
  <si>
    <t>H35</t>
  </si>
  <si>
    <t>LABAUNE Odile</t>
  </si>
  <si>
    <t>VADROT Daniel</t>
  </si>
  <si>
    <t>COUVERCELLE Constance</t>
  </si>
  <si>
    <t>MULLER Séverine</t>
  </si>
  <si>
    <t>ROUBOT Nathalie</t>
  </si>
  <si>
    <t>VIOLLOT Ariane</t>
  </si>
  <si>
    <t>LABAUNE Frédéric</t>
  </si>
  <si>
    <t>JACOTOT Claire</t>
  </si>
  <si>
    <t>DONET Sébastien</t>
  </si>
  <si>
    <t>PARIGOT Antoine</t>
  </si>
  <si>
    <t>REMOND Mélanie</t>
  </si>
  <si>
    <t>JACOTOT Christophe</t>
  </si>
  <si>
    <t>ROUBOT Laurène</t>
  </si>
  <si>
    <t>DZIEGIEL Nicolas</t>
  </si>
  <si>
    <t>CAILLET François</t>
  </si>
  <si>
    <t>LAFARGE Anne-Charlotte</t>
  </si>
  <si>
    <t>CAILLET Véronique</t>
  </si>
  <si>
    <t>PAPILLON Françoise</t>
  </si>
  <si>
    <t>D60</t>
  </si>
  <si>
    <t>ROUBOT Anaïs</t>
  </si>
  <si>
    <t>SKOWRONEK Valentin</t>
  </si>
  <si>
    <t>ROLAND Lucie</t>
  </si>
  <si>
    <t>PARIGOT Lilou</t>
  </si>
  <si>
    <t>HENKY Maribelle</t>
  </si>
  <si>
    <t>HUBLART Lucas</t>
  </si>
  <si>
    <t>PAGGI Clarisse</t>
  </si>
  <si>
    <t>GAILLARD Alicia</t>
  </si>
  <si>
    <t>MINARD Agnès</t>
  </si>
  <si>
    <t>ALVES Georges</t>
  </si>
  <si>
    <t>MULLER Lola</t>
  </si>
  <si>
    <t>RANDRIANASOLO Gabrielle</t>
  </si>
  <si>
    <t>HENKY Pailin</t>
  </si>
  <si>
    <t>MULLER Emma</t>
  </si>
  <si>
    <t>MOYOT Victor</t>
  </si>
  <si>
    <t>DEMIDOVA Sophia</t>
  </si>
  <si>
    <r>
      <t>ASQ'O</t>
    </r>
    <r>
      <rPr>
        <b/>
        <sz val="10"/>
        <color indexed="9"/>
        <rFont val="Arial"/>
        <family val="2"/>
      </rPr>
      <t xml:space="preserve">
BILAN PARTICIPATIONS
</t>
    </r>
    <r>
      <rPr>
        <b/>
        <sz val="16"/>
        <color indexed="9"/>
        <rFont val="Arial"/>
        <family val="2"/>
      </rPr>
      <t xml:space="preserve">
</t>
    </r>
    <r>
      <rPr>
        <b/>
        <sz val="16"/>
        <color indexed="19"/>
        <rFont val="Arial"/>
        <family val="2"/>
      </rPr>
      <t>ANNEE 2016</t>
    </r>
  </si>
  <si>
    <t>pm</t>
  </si>
  <si>
    <t>10-janv.</t>
  </si>
  <si>
    <t>VOR
Fleurey</t>
  </si>
  <si>
    <t>07-fev.</t>
  </si>
  <si>
    <t>A.B.C.O. 
Belleneuve</t>
  </si>
  <si>
    <t>LAVAL Maëlys</t>
  </si>
  <si>
    <t>28-févr.</t>
  </si>
  <si>
    <t>CARTO Avallon</t>
  </si>
  <si>
    <t>ab.</t>
  </si>
  <si>
    <t>HENKY Edouard</t>
  </si>
  <si>
    <t>TSO
St Victor-sur-Ouche</t>
  </si>
  <si>
    <t>CORMERY Roxanne</t>
  </si>
  <si>
    <t>Faucougney
VHSO</t>
  </si>
  <si>
    <t>Nevers
NORD</t>
  </si>
  <si>
    <t>Challuy
NORD</t>
  </si>
  <si>
    <t>Besancon
Balise 25</t>
  </si>
  <si>
    <t>MARTIN RAND. Abel</t>
  </si>
  <si>
    <t xml:space="preserve">CLAESSENS Eline </t>
  </si>
  <si>
    <t>CDCO 21
Velars</t>
  </si>
  <si>
    <t>ab</t>
  </si>
  <si>
    <t>CDCO 71
Mont-Saint-Vincent</t>
  </si>
  <si>
    <t>CDCO 21
Plombieres</t>
  </si>
  <si>
    <t>CDCO 71
Suin</t>
  </si>
  <si>
    <t>relais</t>
  </si>
  <si>
    <t>ASQO
Moissey</t>
  </si>
  <si>
    <t>Taux de
réussite
Podium</t>
  </si>
  <si>
    <t>regionale</t>
  </si>
  <si>
    <t>ADOC
Fleurey</t>
  </si>
  <si>
    <t>SKOWRONEK Virgile</t>
  </si>
  <si>
    <t>SKOWRONEK Pauline</t>
  </si>
  <si>
    <t>RAMBO
Valentigney</t>
  </si>
  <si>
    <t>MALPEL Sébastien</t>
  </si>
  <si>
    <t>Sprint A</t>
  </si>
  <si>
    <t>Sprint B</t>
  </si>
  <si>
    <t>SKOWRONEK Isabelle</t>
  </si>
  <si>
    <t>SKOWRONEK Laurent</t>
  </si>
  <si>
    <t>BRANCHET Flavie</t>
  </si>
  <si>
    <t>JAGHIT Maya</t>
  </si>
  <si>
    <t>03-dec-16</t>
  </si>
  <si>
    <t>10-dec-16</t>
  </si>
  <si>
    <t>CDC0 89
Noyers/Serein</t>
  </si>
  <si>
    <t>17-Dec-16</t>
  </si>
  <si>
    <t>ABCO
Fauverney</t>
  </si>
  <si>
    <t>JACOTOT Gaspar</t>
  </si>
  <si>
    <t>Balise de Couleur LBFCO 25 juin</t>
  </si>
  <si>
    <t>Henky Maribelle</t>
  </si>
  <si>
    <t>Parigot Lilou</t>
  </si>
  <si>
    <t>Paggi Clarisse</t>
  </si>
  <si>
    <t>Skowronek Valentin</t>
  </si>
  <si>
    <t>Hublart Lucas</t>
  </si>
  <si>
    <t>Lafarge Anne Charlotte</t>
  </si>
  <si>
    <t>Jaune</t>
  </si>
  <si>
    <t>Orange</t>
  </si>
  <si>
    <t>Challenge National Equipes Orbey 1-2/10</t>
  </si>
  <si>
    <t>Valentin - Lilou - Antoine</t>
  </si>
  <si>
    <t>Clarisse - Maribelle - Lucas</t>
  </si>
  <si>
    <t>1er</t>
  </si>
  <si>
    <t>5 eme</t>
  </si>
  <si>
    <t>Classement coupe de le Ligue BFC0</t>
  </si>
  <si>
    <t>Henky M</t>
  </si>
  <si>
    <t>Paggi C</t>
  </si>
  <si>
    <t>Lafarge AC</t>
  </si>
  <si>
    <t>Donet E</t>
  </si>
  <si>
    <t>Parigot V</t>
  </si>
  <si>
    <t>Jacotot C</t>
  </si>
  <si>
    <t>Caillet V</t>
  </si>
  <si>
    <t>Papillon F</t>
  </si>
  <si>
    <t>Parigot A</t>
  </si>
  <si>
    <t>Skowroneh V</t>
  </si>
  <si>
    <t>Parigot O</t>
  </si>
  <si>
    <t>Palcau V</t>
  </si>
  <si>
    <t>Suty JC</t>
  </si>
  <si>
    <t>Papillon D</t>
  </si>
  <si>
    <t>Vadrot D</t>
  </si>
  <si>
    <t>National</t>
  </si>
  <si>
    <t>St Christol</t>
  </si>
  <si>
    <t>12-aou-16</t>
  </si>
  <si>
    <t>Elite et jeunes</t>
  </si>
  <si>
    <t>Nuit</t>
  </si>
  <si>
    <t>France</t>
  </si>
  <si>
    <t>08 aou 17</t>
  </si>
  <si>
    <t>13-aou-16</t>
  </si>
  <si>
    <t>Aban.</t>
  </si>
  <si>
    <t>Bretagne</t>
  </si>
  <si>
    <t>Sault</t>
  </si>
  <si>
    <t>18/38</t>
  </si>
  <si>
    <t>pm/47</t>
  </si>
  <si>
    <t>CFC Equipe 2 (nat. 3)</t>
  </si>
  <si>
    <t>CFC Equipe 1 (nat. 2)</t>
  </si>
  <si>
    <t>pm/124</t>
  </si>
  <si>
    <t>CFC Equipe 3 (nat. 4)</t>
  </si>
  <si>
    <t>TTG Equipe 1 (TTG)</t>
  </si>
  <si>
    <t>5/134</t>
  </si>
  <si>
    <t>Criterium</t>
  </si>
  <si>
    <t>Sedieres correze</t>
  </si>
  <si>
    <t>Sprint relais</t>
  </si>
  <si>
    <t xml:space="preserve">26 / 154     ASSOCIATION SPORTIVE DE QUETIGNY </t>
  </si>
  <si>
    <t xml:space="preserve">PAPILLON </t>
  </si>
  <si>
    <t xml:space="preserve">MANGIONE </t>
  </si>
  <si>
    <t>OLIVE</t>
  </si>
  <si>
    <t>LOUIS</t>
  </si>
  <si>
    <t>Jordane</t>
  </si>
  <si>
    <t xml:space="preserve">JACOTOT </t>
  </si>
  <si>
    <t>Séverine</t>
  </si>
  <si>
    <t>Anne C</t>
  </si>
  <si>
    <t xml:space="preserve">REMOND </t>
  </si>
  <si>
    <t>SKOWRONEK</t>
  </si>
  <si>
    <t>HUBLART</t>
  </si>
  <si>
    <t>Lucas</t>
  </si>
  <si>
    <t>PAGGI</t>
  </si>
  <si>
    <t>Clarisse</t>
  </si>
  <si>
    <t>GAILLARD</t>
  </si>
  <si>
    <t>Alicia</t>
  </si>
  <si>
    <t>Laurent</t>
  </si>
  <si>
    <t>ALVES</t>
  </si>
  <si>
    <t>Georges</t>
  </si>
  <si>
    <t>Virgile</t>
  </si>
  <si>
    <t>8/333</t>
  </si>
  <si>
    <t>30/336</t>
  </si>
  <si>
    <t>1/168</t>
  </si>
  <si>
    <t>8/132</t>
  </si>
  <si>
    <t>40/232</t>
  </si>
  <si>
    <t>47/232</t>
  </si>
  <si>
    <t>201/232</t>
  </si>
  <si>
    <t>37/232</t>
  </si>
  <si>
    <t>246/253</t>
  </si>
  <si>
    <t>222/253</t>
  </si>
  <si>
    <t>204/253</t>
  </si>
  <si>
    <t>55/253</t>
  </si>
  <si>
    <t>42/253</t>
  </si>
  <si>
    <t>3/151</t>
  </si>
  <si>
    <t>93/151</t>
  </si>
  <si>
    <t>59/209</t>
  </si>
  <si>
    <t>12/209</t>
  </si>
  <si>
    <t>200/209</t>
  </si>
  <si>
    <t>102/291</t>
  </si>
  <si>
    <t>213/291</t>
  </si>
  <si>
    <t>D</t>
  </si>
  <si>
    <t>84/109</t>
  </si>
  <si>
    <t>11/168</t>
  </si>
  <si>
    <t>36/104</t>
  </si>
  <si>
    <t>84/211</t>
  </si>
  <si>
    <t>54/197</t>
  </si>
  <si>
    <t>77/197</t>
  </si>
  <si>
    <t>257/336</t>
  </si>
  <si>
    <t>213/336</t>
  </si>
  <si>
    <t>333/336</t>
  </si>
  <si>
    <t>335/336</t>
  </si>
  <si>
    <t>76/169</t>
  </si>
  <si>
    <t>161/169</t>
  </si>
  <si>
    <t>16/217</t>
  </si>
  <si>
    <t>57/217</t>
  </si>
  <si>
    <t>68/217</t>
  </si>
  <si>
    <t>200/217</t>
  </si>
  <si>
    <t>189/211</t>
  </si>
  <si>
    <t>40/106</t>
  </si>
  <si>
    <t>56/62</t>
  </si>
  <si>
    <t>71/97</t>
  </si>
  <si>
    <t>29/57</t>
  </si>
  <si>
    <t>26/143</t>
  </si>
  <si>
    <t>53/143</t>
  </si>
  <si>
    <t>2/123</t>
  </si>
  <si>
    <t>120/123</t>
  </si>
  <si>
    <t>Participants</t>
  </si>
  <si>
    <t>Podiums</t>
  </si>
  <si>
    <t>Réussite %</t>
  </si>
  <si>
    <t>Classement national au 20/12/2016</t>
  </si>
  <si>
    <t>LAVAL Olivier</t>
  </si>
  <si>
    <t xml:space="preserve">LAVAL </t>
  </si>
  <si>
    <t xml:space="preserve">Olivier </t>
  </si>
  <si>
    <t xml:space="preserve">MULLER </t>
  </si>
  <si>
    <t>Sylvain</t>
  </si>
  <si>
    <t>nc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</si>
</sst>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6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26"/>
      <color indexed="9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2"/>
      <color indexed="10"/>
      <name val="Arial"/>
      <family val="2"/>
    </font>
    <font>
      <b/>
      <sz val="12"/>
      <color indexed="43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9"/>
      <color indexed="52"/>
      <name val="Calibri"/>
      <family val="2"/>
    </font>
    <font>
      <sz val="10"/>
      <color indexed="8"/>
      <name val="Calibri"/>
      <family val="0"/>
    </font>
    <font>
      <sz val="10"/>
      <color indexed="54"/>
      <name val="Calibri"/>
      <family val="0"/>
    </font>
    <font>
      <sz val="10"/>
      <color indexed="19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9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6"/>
      </bottom>
    </border>
    <border>
      <left>
        <color indexed="63"/>
      </left>
      <right style="medium">
        <color indexed="46"/>
      </right>
      <top>
        <color indexed="63"/>
      </top>
      <bottom style="medium">
        <color indexed="4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5" fontId="1" fillId="0" borderId="19" xfId="0" applyNumberFormat="1" applyFont="1" applyBorder="1" applyAlignment="1">
      <alignment horizontal="center" vertical="center" wrapText="1"/>
    </xf>
    <xf numFmtId="15" fontId="1" fillId="0" borderId="20" xfId="0" applyNumberFormat="1" applyFont="1" applyBorder="1" applyAlignment="1">
      <alignment horizontal="center" vertical="center" wrapText="1"/>
    </xf>
    <xf numFmtId="15" fontId="1" fillId="34" borderId="21" xfId="0" applyNumberFormat="1" applyFont="1" applyFill="1" applyBorder="1" applyAlignment="1">
      <alignment horizontal="center" vertical="center" wrapText="1"/>
    </xf>
    <xf numFmtId="15" fontId="1" fillId="34" borderId="2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5" fontId="1" fillId="0" borderId="23" xfId="0" applyNumberFormat="1" applyFont="1" applyBorder="1" applyAlignment="1">
      <alignment horizontal="center" vertical="center" wrapText="1"/>
    </xf>
    <xf numFmtId="15" fontId="1" fillId="0" borderId="24" xfId="0" applyNumberFormat="1" applyFont="1" applyBorder="1" applyAlignment="1">
      <alignment horizontal="center" vertical="center" wrapText="1"/>
    </xf>
    <xf numFmtId="15" fontId="1" fillId="34" borderId="25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15" fontId="1" fillId="34" borderId="31" xfId="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 quotePrefix="1">
      <alignment horizontal="center" vertical="center"/>
    </xf>
    <xf numFmtId="16" fontId="1" fillId="0" borderId="32" xfId="0" applyNumberFormat="1" applyFont="1" applyFill="1" applyBorder="1" applyAlignment="1" quotePrefix="1">
      <alignment horizontal="center" vertical="center"/>
    </xf>
    <xf numFmtId="0" fontId="1" fillId="0" borderId="32" xfId="0" applyFont="1" applyFill="1" applyBorder="1" applyAlignment="1" quotePrefix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 quotePrefix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6" borderId="35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9" fontId="4" fillId="0" borderId="0" xfId="51" applyFont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9" fontId="4" fillId="38" borderId="35" xfId="51" applyFont="1" applyFill="1" applyBorder="1" applyAlignment="1">
      <alignment horizontal="center" vertical="center"/>
    </xf>
    <xf numFmtId="9" fontId="4" fillId="38" borderId="34" xfId="51" applyFont="1" applyFill="1" applyBorder="1" applyAlignment="1">
      <alignment horizontal="center" vertical="center"/>
    </xf>
    <xf numFmtId="9" fontId="4" fillId="38" borderId="37" xfId="51" applyFont="1" applyFill="1" applyBorder="1" applyAlignment="1">
      <alignment horizontal="center" vertical="center"/>
    </xf>
    <xf numFmtId="9" fontId="4" fillId="38" borderId="36" xfId="5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36" borderId="38" xfId="0" applyFont="1" applyFill="1" applyBorder="1" applyAlignment="1" quotePrefix="1">
      <alignment horizontal="center"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38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38" xfId="0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9" borderId="25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5" fontId="1" fillId="0" borderId="19" xfId="0" applyNumberFormat="1" applyFont="1" applyFill="1" applyBorder="1" applyAlignment="1">
      <alignment horizontal="center" vertical="center" wrapText="1"/>
    </xf>
    <xf numFmtId="15" fontId="1" fillId="0" borderId="20" xfId="0" applyNumberFormat="1" applyFont="1" applyFill="1" applyBorder="1" applyAlignment="1">
      <alignment horizontal="center" vertical="center" wrapText="1"/>
    </xf>
    <xf numFmtId="15" fontId="1" fillId="0" borderId="21" xfId="0" applyNumberFormat="1" applyFont="1" applyFill="1" applyBorder="1" applyAlignment="1">
      <alignment horizontal="center" vertical="center" wrapText="1"/>
    </xf>
    <xf numFmtId="15" fontId="1" fillId="0" borderId="31" xfId="0" applyNumberFormat="1" applyFont="1" applyFill="1" applyBorder="1" applyAlignment="1">
      <alignment horizontal="center" vertical="center" wrapText="1"/>
    </xf>
    <xf numFmtId="15" fontId="1" fillId="0" borderId="22" xfId="0" applyNumberFormat="1" applyFont="1" applyFill="1" applyBorder="1" applyAlignment="1">
      <alignment horizontal="center" vertical="center" wrapText="1"/>
    </xf>
    <xf numFmtId="15" fontId="1" fillId="0" borderId="23" xfId="0" applyNumberFormat="1" applyFont="1" applyFill="1" applyBorder="1" applyAlignment="1">
      <alignment horizontal="center" vertical="center" wrapText="1"/>
    </xf>
    <xf numFmtId="15" fontId="1" fillId="0" borderId="2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8" fillId="38" borderId="48" xfId="0" applyFont="1" applyFill="1" applyBorder="1" applyAlignment="1">
      <alignment vertical="center"/>
    </xf>
    <xf numFmtId="0" fontId="8" fillId="38" borderId="49" xfId="0" applyFont="1" applyFill="1" applyBorder="1" applyAlignment="1">
      <alignment vertical="center"/>
    </xf>
    <xf numFmtId="0" fontId="8" fillId="38" borderId="50" xfId="0" applyFont="1" applyFill="1" applyBorder="1" applyAlignment="1">
      <alignment vertical="center"/>
    </xf>
    <xf numFmtId="0" fontId="1" fillId="37" borderId="25" xfId="0" applyFont="1" applyFill="1" applyBorder="1" applyAlignment="1">
      <alignment horizontal="center" vertical="center" wrapText="1"/>
    </xf>
    <xf numFmtId="0" fontId="1" fillId="42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39" xfId="0" applyFont="1" applyBorder="1" applyAlignment="1">
      <alignment horizontal="left" vertical="center"/>
    </xf>
    <xf numFmtId="0" fontId="1" fillId="0" borderId="41" xfId="0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0" fillId="0" borderId="51" xfId="0" applyFont="1" applyBorder="1" applyAlignment="1" quotePrefix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3" fillId="43" borderId="54" xfId="0" applyFont="1" applyFill="1" applyBorder="1" applyAlignment="1">
      <alignment vertical="center"/>
    </xf>
    <xf numFmtId="0" fontId="10" fillId="43" borderId="54" xfId="0" applyFont="1" applyFill="1" applyBorder="1" applyAlignment="1">
      <alignment vertical="center"/>
    </xf>
    <xf numFmtId="0" fontId="14" fillId="43" borderId="55" xfId="0" applyFont="1" applyFill="1" applyBorder="1" applyAlignment="1">
      <alignment vertical="center"/>
    </xf>
    <xf numFmtId="0" fontId="1" fillId="4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56" xfId="0" applyFont="1" applyFill="1" applyBorder="1" applyAlignment="1">
      <alignment horizontal="center" vertical="center"/>
    </xf>
    <xf numFmtId="9" fontId="4" fillId="38" borderId="56" xfId="5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15" fontId="1" fillId="0" borderId="21" xfId="0" applyNumberFormat="1" applyFont="1" applyFill="1" applyBorder="1" applyAlignment="1" quotePrefix="1">
      <alignment horizontal="center" vertical="center" wrapText="1"/>
    </xf>
    <xf numFmtId="0" fontId="8" fillId="38" borderId="55" xfId="0" applyFont="1" applyFill="1" applyBorder="1" applyAlignment="1">
      <alignment vertical="center"/>
    </xf>
    <xf numFmtId="0" fontId="8" fillId="38" borderId="54" xfId="0" applyFont="1" applyFill="1" applyBorder="1" applyAlignment="1">
      <alignment vertical="center"/>
    </xf>
    <xf numFmtId="0" fontId="8" fillId="38" borderId="57" xfId="0" applyFont="1" applyFill="1" applyBorder="1" applyAlignment="1">
      <alignment vertical="center"/>
    </xf>
    <xf numFmtId="0" fontId="0" fillId="38" borderId="55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44" borderId="11" xfId="0" applyFont="1" applyFill="1" applyBorder="1" applyAlignment="1">
      <alignment vertical="center"/>
    </xf>
    <xf numFmtId="0" fontId="1" fillId="44" borderId="11" xfId="0" applyFont="1" applyFill="1" applyBorder="1" applyAlignment="1">
      <alignment vertical="center"/>
    </xf>
    <xf numFmtId="0" fontId="18" fillId="0" borderId="58" xfId="0" applyFont="1" applyFill="1" applyBorder="1" applyAlignment="1" quotePrefix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 quotePrefix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45" borderId="38" xfId="0" applyFont="1" applyFill="1" applyBorder="1" applyAlignment="1">
      <alignment horizontal="center" vertical="center"/>
    </xf>
    <xf numFmtId="0" fontId="46" fillId="26" borderId="1" xfId="40" applyAlignment="1">
      <alignment vertical="center"/>
    </xf>
    <xf numFmtId="0" fontId="46" fillId="26" borderId="1" xfId="40" applyAlignment="1">
      <alignment horizontal="center" vertical="center"/>
    </xf>
    <xf numFmtId="0" fontId="61" fillId="26" borderId="1" xfId="40" applyFont="1" applyAlignment="1">
      <alignment vertical="center"/>
    </xf>
    <xf numFmtId="0" fontId="47" fillId="26" borderId="1" xfId="40" applyFont="1" applyAlignment="1">
      <alignment horizontal="center" vertical="center"/>
    </xf>
    <xf numFmtId="9" fontId="47" fillId="26" borderId="1" xfId="4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0" fillId="46" borderId="43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center"/>
    </xf>
    <xf numFmtId="0" fontId="10" fillId="46" borderId="44" xfId="0" applyFont="1" applyFill="1" applyBorder="1" applyAlignment="1">
      <alignment horizontal="center"/>
    </xf>
    <xf numFmtId="0" fontId="9" fillId="0" borderId="43" xfId="0" applyFont="1" applyBorder="1" applyAlignment="1">
      <alignment horizontal="left" vertical="center"/>
    </xf>
    <xf numFmtId="0" fontId="10" fillId="46" borderId="48" xfId="0" applyFont="1" applyFill="1" applyBorder="1" applyAlignment="1">
      <alignment horizontal="center" vertical="center"/>
    </xf>
    <xf numFmtId="0" fontId="10" fillId="46" borderId="49" xfId="0" applyFont="1" applyFill="1" applyBorder="1" applyAlignment="1">
      <alignment horizontal="center" vertical="center"/>
    </xf>
    <xf numFmtId="0" fontId="10" fillId="46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8" borderId="66" xfId="0" applyFont="1" applyFill="1" applyBorder="1" applyAlignment="1">
      <alignment horizontal="center" vertical="center" wrapText="1"/>
    </xf>
    <xf numFmtId="0" fontId="4" fillId="38" borderId="67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36" borderId="66" xfId="0" applyFont="1" applyFill="1" applyBorder="1" applyAlignment="1">
      <alignment horizontal="center" vertical="center" wrapText="1"/>
    </xf>
    <xf numFmtId="0" fontId="1" fillId="36" borderId="67" xfId="0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 wrapText="1"/>
    </xf>
    <xf numFmtId="0" fontId="7" fillId="46" borderId="55" xfId="0" applyFont="1" applyFill="1" applyBorder="1" applyAlignment="1">
      <alignment horizontal="center" vertical="center" wrapText="1"/>
    </xf>
    <xf numFmtId="0" fontId="5" fillId="46" borderId="54" xfId="0" applyFont="1" applyFill="1" applyBorder="1" applyAlignment="1">
      <alignment vertical="center" wrapText="1"/>
    </xf>
    <xf numFmtId="0" fontId="5" fillId="46" borderId="57" xfId="0" applyFont="1" applyFill="1" applyBorder="1" applyAlignment="1">
      <alignment vertical="center" wrapText="1"/>
    </xf>
    <xf numFmtId="0" fontId="5" fillId="46" borderId="38" xfId="0" applyFont="1" applyFill="1" applyBorder="1" applyAlignment="1">
      <alignment vertical="center" wrapText="1"/>
    </xf>
    <xf numFmtId="0" fontId="5" fillId="46" borderId="0" xfId="0" applyFont="1" applyFill="1" applyAlignment="1">
      <alignment vertical="center" wrapText="1"/>
    </xf>
    <xf numFmtId="0" fontId="5" fillId="46" borderId="39" xfId="0" applyFont="1" applyFill="1" applyBorder="1" applyAlignment="1">
      <alignment vertical="center" wrapText="1"/>
    </xf>
    <xf numFmtId="0" fontId="5" fillId="46" borderId="40" xfId="0" applyFont="1" applyFill="1" applyBorder="1" applyAlignment="1">
      <alignment vertical="center" wrapText="1"/>
    </xf>
    <xf numFmtId="0" fontId="5" fillId="46" borderId="41" xfId="0" applyFont="1" applyFill="1" applyBorder="1" applyAlignment="1">
      <alignment vertical="center" wrapText="1"/>
    </xf>
    <xf numFmtId="0" fontId="5" fillId="46" borderId="42" xfId="0" applyFont="1" applyFill="1" applyBorder="1" applyAlignment="1">
      <alignment vertical="center" wrapText="1"/>
    </xf>
    <xf numFmtId="0" fontId="3" fillId="37" borderId="66" xfId="0" applyFont="1" applyFill="1" applyBorder="1" applyAlignment="1">
      <alignment horizontal="center" vertical="center" wrapText="1"/>
    </xf>
    <xf numFmtId="0" fontId="3" fillId="37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8" fillId="38" borderId="48" xfId="0" applyFont="1" applyFill="1" applyBorder="1" applyAlignment="1">
      <alignment horizontal="center" vertical="center"/>
    </xf>
    <xf numFmtId="0" fontId="8" fillId="38" borderId="49" xfId="0" applyFont="1" applyFill="1" applyBorder="1" applyAlignment="1">
      <alignment horizontal="center" vertical="center"/>
    </xf>
    <xf numFmtId="0" fontId="8" fillId="38" borderId="5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8" borderId="55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10" fillId="43" borderId="69" xfId="0" applyFont="1" applyFill="1" applyBorder="1" applyAlignment="1">
      <alignment horizontal="center"/>
    </xf>
    <xf numFmtId="0" fontId="10" fillId="43" borderId="54" xfId="0" applyFont="1" applyFill="1" applyBorder="1" applyAlignment="1">
      <alignment horizontal="center"/>
    </xf>
    <xf numFmtId="0" fontId="10" fillId="43" borderId="57" xfId="0" applyFont="1" applyFill="1" applyBorder="1" applyAlignment="1">
      <alignment horizontal="center"/>
    </xf>
    <xf numFmtId="0" fontId="10" fillId="43" borderId="51" xfId="0" applyFont="1" applyFill="1" applyBorder="1" applyAlignment="1">
      <alignment horizontal="center"/>
    </xf>
    <xf numFmtId="0" fontId="10" fillId="43" borderId="0" xfId="0" applyFont="1" applyFill="1" applyBorder="1" applyAlignment="1">
      <alignment horizontal="center"/>
    </xf>
    <xf numFmtId="0" fontId="10" fillId="43" borderId="39" xfId="0" applyFont="1" applyFill="1" applyBorder="1" applyAlignment="1">
      <alignment horizontal="center"/>
    </xf>
    <xf numFmtId="0" fontId="10" fillId="43" borderId="70" xfId="0" applyFont="1" applyFill="1" applyBorder="1" applyAlignment="1">
      <alignment horizontal="center"/>
    </xf>
    <xf numFmtId="0" fontId="10" fillId="43" borderId="18" xfId="0" applyFont="1" applyFill="1" applyBorder="1" applyAlignment="1">
      <alignment horizontal="center"/>
    </xf>
    <xf numFmtId="0" fontId="9" fillId="0" borderId="38" xfId="0" applyFont="1" applyBorder="1" applyAlignment="1">
      <alignment horizontal="left" vertical="center"/>
    </xf>
    <xf numFmtId="0" fontId="10" fillId="43" borderId="38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6" fillId="36" borderId="66" xfId="0" applyFont="1" applyFill="1" applyBorder="1" applyAlignment="1">
      <alignment horizontal="center" vertical="center" wrapText="1"/>
    </xf>
    <xf numFmtId="0" fontId="16" fillId="36" borderId="67" xfId="0" applyFont="1" applyFill="1" applyBorder="1" applyAlignment="1">
      <alignment horizontal="center" vertical="center" wrapText="1"/>
    </xf>
    <xf numFmtId="0" fontId="16" fillId="36" borderId="68" xfId="0" applyFont="1" applyFill="1" applyBorder="1" applyAlignment="1">
      <alignment horizontal="center" vertical="center" wrapText="1"/>
    </xf>
    <xf numFmtId="0" fontId="0" fillId="38" borderId="54" xfId="0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44" borderId="66" xfId="0" applyFont="1" applyFill="1" applyBorder="1" applyAlignment="1">
      <alignment horizontal="center" vertical="center" wrapText="1"/>
    </xf>
    <xf numFmtId="0" fontId="4" fillId="44" borderId="67" xfId="0" applyFont="1" applyFill="1" applyBorder="1" applyAlignment="1">
      <alignment horizontal="center" vertical="center" wrapText="1"/>
    </xf>
    <xf numFmtId="0" fontId="4" fillId="44" borderId="68" xfId="0" applyFont="1" applyFill="1" applyBorder="1" applyAlignment="1">
      <alignment horizontal="center" vertical="center" wrapText="1"/>
    </xf>
    <xf numFmtId="0" fontId="16" fillId="38" borderId="48" xfId="0" applyFont="1" applyFill="1" applyBorder="1" applyAlignment="1">
      <alignment horizontal="center" vertical="center"/>
    </xf>
    <xf numFmtId="0" fontId="16" fillId="38" borderId="49" xfId="0" applyFont="1" applyFill="1" applyBorder="1" applyAlignment="1">
      <alignment horizontal="center" vertical="center"/>
    </xf>
    <xf numFmtId="0" fontId="16" fillId="38" borderId="50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17" fillId="38" borderId="49" xfId="0" applyFont="1" applyFill="1" applyBorder="1" applyAlignment="1">
      <alignment horizontal="center" vertical="center"/>
    </xf>
    <xf numFmtId="0" fontId="17" fillId="38" borderId="50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Résultats ASQO 2013 - 2016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0125"/>
          <c:w val="0.978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'Saison 2016'!$AD$84</c:f>
              <c:strCache>
                <c:ptCount val="1"/>
                <c:pt idx="0">
                  <c:v>Participants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'Saison 2016'!$AE$83:$AH$83</c:f>
              <c:numCache/>
            </c:numRef>
          </c:cat>
          <c:val>
            <c:numRef>
              <c:f>'Saison 2016'!$AE$84:$AH$84</c:f>
              <c:numCache/>
            </c:numRef>
          </c:val>
          <c:smooth val="0"/>
        </c:ser>
        <c:ser>
          <c:idx val="1"/>
          <c:order val="1"/>
          <c:tx>
            <c:strRef>
              <c:f>'Saison 2016'!$AD$85</c:f>
              <c:strCache>
                <c:ptCount val="1"/>
                <c:pt idx="0">
                  <c:v>Podiums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'Saison 2016'!$AE$83:$AH$83</c:f>
              <c:numCache/>
            </c:numRef>
          </c:cat>
          <c:val>
            <c:numRef>
              <c:f>'Saison 2016'!$AE$85:$AH$85</c:f>
              <c:numCache/>
            </c:numRef>
          </c:val>
          <c:smooth val="0"/>
        </c:ser>
        <c:marker val="1"/>
        <c:axId val="12950053"/>
        <c:axId val="49441614"/>
      </c:lineChart>
      <c:lineChart>
        <c:grouping val="standard"/>
        <c:varyColors val="0"/>
        <c:ser>
          <c:idx val="2"/>
          <c:order val="2"/>
          <c:tx>
            <c:strRef>
              <c:f>'Saison 2016'!$AD$86</c:f>
              <c:strCache>
                <c:ptCount val="1"/>
                <c:pt idx="0">
                  <c:v>Réussite 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'Saison 2016'!$AE$83:$AH$83</c:f>
              <c:numCache/>
            </c:numRef>
          </c:cat>
          <c:val>
            <c:numRef>
              <c:f>'Saison 2016'!$AE$86:$AH$86</c:f>
              <c:numCache/>
            </c:numRef>
          </c:val>
          <c:smooth val="0"/>
        </c:ser>
        <c:marker val="1"/>
        <c:axId val="42321343"/>
        <c:axId val="45347768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950053"/>
        <c:crossesAt val="1"/>
        <c:crossBetween val="between"/>
        <c:dispUnits/>
      </c:valAx>
      <c:catAx>
        <c:axId val="42321343"/>
        <c:scaling>
          <c:orientation val="minMax"/>
        </c:scaling>
        <c:axPos val="b"/>
        <c:delete val="1"/>
        <c:majorTickMark val="out"/>
        <c:minorTickMark val="none"/>
        <c:tickLblPos val="none"/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</a:defRPr>
            </a:pPr>
          </a:p>
        </c:txPr>
        <c:crossAx val="42321343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5"/>
          <c:w val="0.6105"/>
          <c:h val="0.9595"/>
        </c:manualLayout>
      </c:layout>
      <c:lineChart>
        <c:grouping val="standard"/>
        <c:varyColors val="0"/>
        <c:ser>
          <c:idx val="2"/>
          <c:order val="1"/>
          <c:tx>
            <c:strRef>
              <c:f>Feuil1!$B$5</c:f>
              <c:strCache>
                <c:ptCount val="1"/>
                <c:pt idx="0">
                  <c:v>Nombres de podium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Feuil1!$C$2:$F$2</c:f>
              <c:numCache/>
            </c:numRef>
          </c:cat>
          <c:val>
            <c:numRef>
              <c:f>Feuil1!$C$5:$F$5</c:f>
              <c:numCache/>
            </c:numRef>
          </c:val>
          <c:smooth val="0"/>
        </c:ser>
        <c:ser>
          <c:idx val="0"/>
          <c:order val="2"/>
          <c:tx>
            <c:strRef>
              <c:f>Feuil1!$B$4</c:f>
              <c:strCache>
                <c:ptCount val="1"/>
                <c:pt idx="0">
                  <c:v>Nombre de courses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Feuil1!$C$4:$F$4</c:f>
              <c:numCache/>
            </c:numRef>
          </c:val>
          <c:smooth val="0"/>
        </c:ser>
        <c:marker val="1"/>
        <c:axId val="5476729"/>
        <c:axId val="49290562"/>
      </c:lineChart>
      <c:lineChart>
        <c:grouping val="standard"/>
        <c:varyColors val="0"/>
        <c:ser>
          <c:idx val="1"/>
          <c:order val="0"/>
          <c:tx>
            <c:strRef>
              <c:f>Feuil1!$B$3</c:f>
              <c:strCache>
                <c:ptCount val="1"/>
                <c:pt idx="0">
                  <c:v>Nombre de jours de compétitions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Feuil1!$C$2:$F$2</c:f>
              <c:numCache/>
            </c:numRef>
          </c:cat>
          <c:val>
            <c:numRef>
              <c:f>Feuil1!$C$3:$F$3</c:f>
              <c:numCache/>
            </c:numRef>
          </c:val>
          <c:smooth val="0"/>
        </c:ser>
        <c:ser>
          <c:idx val="3"/>
          <c:order val="3"/>
          <c:tx>
            <c:strRef>
              <c:f>Feuil1!$B$6</c:f>
              <c:strCache>
                <c:ptCount val="1"/>
                <c:pt idx="0">
                  <c:v>Moyenne coureurs par course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Feuil1!$C$6:$F$6</c:f>
              <c:numCache/>
            </c:numRef>
          </c:val>
          <c:smooth val="0"/>
        </c:ser>
        <c:marker val="1"/>
        <c:axId val="40961875"/>
        <c:axId val="33112556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29"/>
        <c:crossesAt val="1"/>
        <c:crossBetween val="between"/>
        <c:dispUnits/>
      </c:valAx>
      <c:catAx>
        <c:axId val="40961875"/>
        <c:scaling>
          <c:orientation val="minMax"/>
        </c:scaling>
        <c:axPos val="b"/>
        <c:delete val="1"/>
        <c:majorTickMark val="out"/>
        <c:minorTickMark val="none"/>
        <c:tickLblPos val="none"/>
        <c:crossAx val="33112556"/>
        <c:crosses val="autoZero"/>
        <c:auto val="1"/>
        <c:lblOffset val="100"/>
        <c:tickLblSkip val="1"/>
        <c:noMultiLvlLbl val="0"/>
      </c:catAx>
      <c:valAx>
        <c:axId val="331125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6187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05875"/>
          <c:w val="0.31425"/>
          <c:h val="0.6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495300</xdr:colOff>
      <xdr:row>81</xdr:row>
      <xdr:rowOff>9525</xdr:rowOff>
    </xdr:from>
    <xdr:to>
      <xdr:col>38</xdr:col>
      <xdr:colOff>438150</xdr:colOff>
      <xdr:row>100</xdr:row>
      <xdr:rowOff>57150</xdr:rowOff>
    </xdr:to>
    <xdr:graphicFrame>
      <xdr:nvGraphicFramePr>
        <xdr:cNvPr id="1" name="Graphique 1"/>
        <xdr:cNvGraphicFramePr/>
      </xdr:nvGraphicFramePr>
      <xdr:xfrm>
        <a:off x="16916400" y="15840075"/>
        <a:ext cx="5838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95250</xdr:rowOff>
    </xdr:from>
    <xdr:to>
      <xdr:col>6</xdr:col>
      <xdr:colOff>581025</xdr:colOff>
      <xdr:row>28</xdr:row>
      <xdr:rowOff>28575</xdr:rowOff>
    </xdr:to>
    <xdr:graphicFrame>
      <xdr:nvGraphicFramePr>
        <xdr:cNvPr id="1" name="Graphique 1"/>
        <xdr:cNvGraphicFramePr/>
      </xdr:nvGraphicFramePr>
      <xdr:xfrm>
        <a:off x="571500" y="1066800"/>
        <a:ext cx="5267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1"/>
  <sheetViews>
    <sheetView zoomScale="75" zoomScaleNormal="75" zoomScalePageLayoutView="0" workbookViewId="0" topLeftCell="A1">
      <pane xSplit="5" ySplit="6" topLeftCell="J5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83" sqref="F83"/>
    </sheetView>
  </sheetViews>
  <sheetFormatPr defaultColWidth="11.421875" defaultRowHeight="12.75"/>
  <cols>
    <col min="1" max="1" width="1.421875" style="1" customWidth="1"/>
    <col min="2" max="2" width="12.57421875" style="1" customWidth="1"/>
    <col min="3" max="3" width="11.140625" style="1" customWidth="1"/>
    <col min="4" max="4" width="5.140625" style="11" customWidth="1"/>
    <col min="5" max="5" width="1.1484375" style="11" customWidth="1"/>
    <col min="6" max="41" width="9.00390625" style="11" customWidth="1"/>
    <col min="42" max="42" width="1.421875" style="1" customWidth="1"/>
    <col min="43" max="43" width="7.140625" style="79" customWidth="1"/>
    <col min="44" max="45" width="1.421875" style="1" customWidth="1"/>
    <col min="46" max="46" width="12.57421875" style="1" customWidth="1"/>
    <col min="47" max="47" width="7.140625" style="79" customWidth="1"/>
    <col min="48" max="48" width="1.421875" style="1" customWidth="1"/>
    <col min="49" max="49" width="9.00390625" style="83" customWidth="1"/>
    <col min="50" max="50" width="1.28515625" style="1" customWidth="1"/>
    <col min="51" max="16384" width="11.421875" style="1" customWidth="1"/>
  </cols>
  <sheetData>
    <row r="1" spans="1:50" s="12" customFormat="1" ht="14.25" customHeight="1" thickBot="1" thickTop="1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4"/>
      <c r="AQ1" s="74"/>
      <c r="AR1" s="16"/>
      <c r="AS1" s="14"/>
      <c r="AT1" s="14"/>
      <c r="AU1" s="96"/>
      <c r="AV1" s="96"/>
      <c r="AW1" s="96"/>
      <c r="AX1" s="16"/>
    </row>
    <row r="2" spans="1:50" s="30" customFormat="1" ht="18.75" customHeight="1">
      <c r="A2" s="22"/>
      <c r="B2" s="271" t="s">
        <v>210</v>
      </c>
      <c r="C2" s="272"/>
      <c r="D2" s="273"/>
      <c r="E2" s="23"/>
      <c r="F2" s="24">
        <v>41301</v>
      </c>
      <c r="G2" s="25">
        <v>41307</v>
      </c>
      <c r="H2" s="26">
        <v>41314</v>
      </c>
      <c r="I2" s="26">
        <v>41321</v>
      </c>
      <c r="J2" s="26">
        <v>41343</v>
      </c>
      <c r="K2" s="26">
        <v>41349</v>
      </c>
      <c r="L2" s="26">
        <v>41349</v>
      </c>
      <c r="M2" s="26">
        <v>41349</v>
      </c>
      <c r="N2" s="26">
        <v>41350</v>
      </c>
      <c r="O2" s="26">
        <v>41350</v>
      </c>
      <c r="P2" s="26">
        <v>41395</v>
      </c>
      <c r="Q2" s="26">
        <v>41399</v>
      </c>
      <c r="R2" s="26">
        <v>41403</v>
      </c>
      <c r="S2" s="26">
        <v>41403</v>
      </c>
      <c r="T2" s="26">
        <v>41420</v>
      </c>
      <c r="U2" s="26">
        <v>41421</v>
      </c>
      <c r="V2" s="26">
        <v>41448</v>
      </c>
      <c r="W2" s="26">
        <v>41455</v>
      </c>
      <c r="X2" s="26" t="s">
        <v>145</v>
      </c>
      <c r="Y2" s="26" t="s">
        <v>149</v>
      </c>
      <c r="Z2" s="26" t="s">
        <v>149</v>
      </c>
      <c r="AA2" s="26" t="s">
        <v>151</v>
      </c>
      <c r="AB2" s="26" t="s">
        <v>153</v>
      </c>
      <c r="AC2" s="26" t="s">
        <v>155</v>
      </c>
      <c r="AD2" s="26" t="s">
        <v>155</v>
      </c>
      <c r="AE2" s="26" t="s">
        <v>157</v>
      </c>
      <c r="AF2" s="26" t="s">
        <v>157</v>
      </c>
      <c r="AG2" s="26" t="s">
        <v>159</v>
      </c>
      <c r="AH2" s="26" t="s">
        <v>161</v>
      </c>
      <c r="AI2" s="41">
        <v>41524</v>
      </c>
      <c r="AJ2" s="41">
        <v>41525</v>
      </c>
      <c r="AK2" s="41">
        <v>41525</v>
      </c>
      <c r="AL2" s="41">
        <v>41538</v>
      </c>
      <c r="AM2" s="41">
        <v>41539</v>
      </c>
      <c r="AN2" s="41" t="s">
        <v>193</v>
      </c>
      <c r="AO2" s="27" t="s">
        <v>204</v>
      </c>
      <c r="AP2" s="28"/>
      <c r="AQ2" s="280" t="s">
        <v>172</v>
      </c>
      <c r="AR2" s="29"/>
      <c r="AS2" s="28"/>
      <c r="AT2" s="94"/>
      <c r="AU2" s="268" t="s">
        <v>173</v>
      </c>
      <c r="AV2" s="28"/>
      <c r="AW2" s="262" t="s">
        <v>189</v>
      </c>
      <c r="AX2" s="29"/>
    </row>
    <row r="3" spans="1:50" s="30" customFormat="1" ht="31.5" customHeight="1">
      <c r="A3" s="22"/>
      <c r="B3" s="274"/>
      <c r="C3" s="275"/>
      <c r="D3" s="276"/>
      <c r="E3" s="23"/>
      <c r="F3" s="31" t="s">
        <v>119</v>
      </c>
      <c r="G3" s="32" t="s">
        <v>120</v>
      </c>
      <c r="H3" s="33" t="s">
        <v>120</v>
      </c>
      <c r="I3" s="33" t="s">
        <v>120</v>
      </c>
      <c r="J3" s="136" t="s">
        <v>125</v>
      </c>
      <c r="K3" s="135" t="s">
        <v>128</v>
      </c>
      <c r="L3" s="135" t="s">
        <v>128</v>
      </c>
      <c r="M3" s="34" t="s">
        <v>141</v>
      </c>
      <c r="N3" s="34" t="s">
        <v>143</v>
      </c>
      <c r="O3" s="135" t="s">
        <v>128</v>
      </c>
      <c r="P3" s="136" t="s">
        <v>131</v>
      </c>
      <c r="Q3" s="34" t="s">
        <v>133</v>
      </c>
      <c r="R3" s="34" t="s">
        <v>135</v>
      </c>
      <c r="S3" s="34" t="s">
        <v>135</v>
      </c>
      <c r="T3" s="44" t="s">
        <v>174</v>
      </c>
      <c r="U3" s="44" t="s">
        <v>176</v>
      </c>
      <c r="V3" s="34" t="s">
        <v>133</v>
      </c>
      <c r="W3" s="136" t="s">
        <v>131</v>
      </c>
      <c r="X3" s="44" t="s">
        <v>148</v>
      </c>
      <c r="Y3" s="44" t="s">
        <v>148</v>
      </c>
      <c r="Z3" s="44" t="s">
        <v>148</v>
      </c>
      <c r="AA3" s="44" t="s">
        <v>148</v>
      </c>
      <c r="AB3" s="44" t="s">
        <v>148</v>
      </c>
      <c r="AC3" s="44" t="s">
        <v>148</v>
      </c>
      <c r="AD3" s="44" t="s">
        <v>148</v>
      </c>
      <c r="AE3" s="44" t="s">
        <v>148</v>
      </c>
      <c r="AF3" s="44" t="s">
        <v>148</v>
      </c>
      <c r="AG3" s="44" t="s">
        <v>148</v>
      </c>
      <c r="AH3" s="44" t="s">
        <v>148</v>
      </c>
      <c r="AI3" s="137" t="s">
        <v>169</v>
      </c>
      <c r="AJ3" s="137" t="s">
        <v>169</v>
      </c>
      <c r="AK3" s="42" t="s">
        <v>171</v>
      </c>
      <c r="AL3" s="42" t="s">
        <v>190</v>
      </c>
      <c r="AM3" s="42" t="s">
        <v>190</v>
      </c>
      <c r="AN3" s="42" t="s">
        <v>194</v>
      </c>
      <c r="AO3" s="35" t="s">
        <v>171</v>
      </c>
      <c r="AP3" s="28"/>
      <c r="AQ3" s="281"/>
      <c r="AR3" s="29"/>
      <c r="AS3" s="28"/>
      <c r="AT3" s="94"/>
      <c r="AU3" s="269"/>
      <c r="AV3" s="28"/>
      <c r="AW3" s="263"/>
      <c r="AX3" s="29"/>
    </row>
    <row r="4" spans="1:50" s="30" customFormat="1" ht="27" customHeight="1">
      <c r="A4" s="22"/>
      <c r="B4" s="274"/>
      <c r="C4" s="275"/>
      <c r="D4" s="276"/>
      <c r="E4" s="23"/>
      <c r="F4" s="90" t="s">
        <v>181</v>
      </c>
      <c r="G4" s="33" t="s">
        <v>20</v>
      </c>
      <c r="H4" s="33" t="s">
        <v>20</v>
      </c>
      <c r="I4" s="33" t="s">
        <v>20</v>
      </c>
      <c r="J4" s="33" t="s">
        <v>20</v>
      </c>
      <c r="K4" s="34" t="s">
        <v>18</v>
      </c>
      <c r="L4" s="34" t="s">
        <v>129</v>
      </c>
      <c r="M4" s="34" t="s">
        <v>18</v>
      </c>
      <c r="N4" s="34" t="s">
        <v>20</v>
      </c>
      <c r="O4" s="33" t="s">
        <v>20</v>
      </c>
      <c r="P4" s="34" t="s">
        <v>18</v>
      </c>
      <c r="Q4" s="34" t="s">
        <v>20</v>
      </c>
      <c r="R4" s="34" t="s">
        <v>129</v>
      </c>
      <c r="S4" s="34" t="s">
        <v>18</v>
      </c>
      <c r="T4" s="45" t="s">
        <v>146</v>
      </c>
      <c r="U4" s="45" t="s">
        <v>139</v>
      </c>
      <c r="V4" s="34" t="s">
        <v>20</v>
      </c>
      <c r="W4" s="34" t="s">
        <v>139</v>
      </c>
      <c r="X4" s="34" t="s">
        <v>146</v>
      </c>
      <c r="Y4" s="34" t="s">
        <v>129</v>
      </c>
      <c r="Z4" s="34" t="s">
        <v>129</v>
      </c>
      <c r="AA4" s="42" t="s">
        <v>146</v>
      </c>
      <c r="AB4" s="42" t="s">
        <v>146</v>
      </c>
      <c r="AC4" s="34" t="s">
        <v>156</v>
      </c>
      <c r="AD4" s="42" t="s">
        <v>146</v>
      </c>
      <c r="AE4" s="42" t="s">
        <v>158</v>
      </c>
      <c r="AF4" s="42" t="s">
        <v>146</v>
      </c>
      <c r="AG4" s="42" t="s">
        <v>160</v>
      </c>
      <c r="AH4" s="42" t="s">
        <v>139</v>
      </c>
      <c r="AI4" s="42" t="s">
        <v>167</v>
      </c>
      <c r="AJ4" s="42" t="s">
        <v>129</v>
      </c>
      <c r="AK4" s="42" t="s">
        <v>146</v>
      </c>
      <c r="AL4" s="42" t="s">
        <v>191</v>
      </c>
      <c r="AM4" s="42" t="s">
        <v>191</v>
      </c>
      <c r="AN4" s="42" t="s">
        <v>201</v>
      </c>
      <c r="AO4" s="35" t="s">
        <v>129</v>
      </c>
      <c r="AP4" s="28"/>
      <c r="AQ4" s="281"/>
      <c r="AR4" s="29"/>
      <c r="AS4" s="28"/>
      <c r="AT4" s="94"/>
      <c r="AU4" s="269"/>
      <c r="AV4" s="28"/>
      <c r="AW4" s="263"/>
      <c r="AX4" s="29"/>
    </row>
    <row r="5" spans="1:50" s="30" customFormat="1" ht="44.25" customHeight="1" thickBot="1">
      <c r="A5" s="22"/>
      <c r="B5" s="277"/>
      <c r="C5" s="278"/>
      <c r="D5" s="279"/>
      <c r="E5" s="23"/>
      <c r="F5" s="36" t="s">
        <v>121</v>
      </c>
      <c r="G5" s="37" t="s">
        <v>122</v>
      </c>
      <c r="H5" s="38" t="s">
        <v>123</v>
      </c>
      <c r="I5" s="39" t="s">
        <v>124</v>
      </c>
      <c r="J5" s="39" t="s">
        <v>126</v>
      </c>
      <c r="K5" s="39" t="s">
        <v>127</v>
      </c>
      <c r="L5" s="39" t="s">
        <v>130</v>
      </c>
      <c r="M5" s="39" t="s">
        <v>142</v>
      </c>
      <c r="N5" s="39" t="s">
        <v>144</v>
      </c>
      <c r="O5" s="39" t="s">
        <v>130</v>
      </c>
      <c r="P5" s="39" t="s">
        <v>132</v>
      </c>
      <c r="Q5" s="39" t="s">
        <v>134</v>
      </c>
      <c r="R5" s="39" t="s">
        <v>136</v>
      </c>
      <c r="S5" s="39" t="s">
        <v>137</v>
      </c>
      <c r="T5" s="39" t="s">
        <v>175</v>
      </c>
      <c r="U5" s="39" t="s">
        <v>175</v>
      </c>
      <c r="V5" s="39" t="s">
        <v>138</v>
      </c>
      <c r="W5" s="39" t="s">
        <v>140</v>
      </c>
      <c r="X5" s="39" t="s">
        <v>147</v>
      </c>
      <c r="Y5" s="39" t="s">
        <v>147</v>
      </c>
      <c r="Z5" s="39" t="s">
        <v>150</v>
      </c>
      <c r="AA5" s="43" t="s">
        <v>152</v>
      </c>
      <c r="AB5" s="43" t="s">
        <v>154</v>
      </c>
      <c r="AC5" s="43" t="s">
        <v>164</v>
      </c>
      <c r="AD5" s="43" t="s">
        <v>164</v>
      </c>
      <c r="AE5" s="43" t="s">
        <v>165</v>
      </c>
      <c r="AF5" s="43" t="s">
        <v>165</v>
      </c>
      <c r="AG5" s="43" t="s">
        <v>166</v>
      </c>
      <c r="AH5" s="43" t="s">
        <v>166</v>
      </c>
      <c r="AI5" s="43" t="s">
        <v>168</v>
      </c>
      <c r="AJ5" s="43" t="s">
        <v>170</v>
      </c>
      <c r="AK5" s="43" t="s">
        <v>170</v>
      </c>
      <c r="AL5" s="43" t="s">
        <v>192</v>
      </c>
      <c r="AM5" s="43" t="s">
        <v>192</v>
      </c>
      <c r="AN5" s="43" t="s">
        <v>195</v>
      </c>
      <c r="AO5" s="40" t="s">
        <v>203</v>
      </c>
      <c r="AP5" s="28"/>
      <c r="AQ5" s="282"/>
      <c r="AR5" s="29"/>
      <c r="AS5" s="28"/>
      <c r="AT5" s="94"/>
      <c r="AU5" s="270"/>
      <c r="AV5" s="28"/>
      <c r="AW5" s="264"/>
      <c r="AX5" s="29"/>
    </row>
    <row r="6" spans="1:50" ht="5.25" customHeight="1" thickBot="1">
      <c r="A6" s="2"/>
      <c r="B6" s="3"/>
      <c r="C6" s="3"/>
      <c r="D6" s="5"/>
      <c r="E6" s="5"/>
      <c r="F6" s="6"/>
      <c r="G6" s="6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7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3"/>
      <c r="AQ6" s="18"/>
      <c r="AR6" s="4"/>
      <c r="AS6" s="3"/>
      <c r="AT6" s="3"/>
      <c r="AU6" s="18"/>
      <c r="AV6" s="4"/>
      <c r="AX6" s="4"/>
    </row>
    <row r="7" spans="1:50" s="56" customFormat="1" ht="15" customHeight="1">
      <c r="A7" s="48"/>
      <c r="B7" s="49" t="s">
        <v>40</v>
      </c>
      <c r="C7" s="49" t="s">
        <v>70</v>
      </c>
      <c r="D7" s="49" t="s">
        <v>28</v>
      </c>
      <c r="E7" s="50"/>
      <c r="F7" s="51"/>
      <c r="G7" s="52"/>
      <c r="H7" s="52"/>
      <c r="I7" s="52">
        <v>7</v>
      </c>
      <c r="J7" s="52"/>
      <c r="K7" s="52"/>
      <c r="L7" s="52"/>
      <c r="M7" s="52">
        <v>18</v>
      </c>
      <c r="N7" s="52">
        <v>7</v>
      </c>
      <c r="O7" s="52"/>
      <c r="P7" s="52">
        <v>31</v>
      </c>
      <c r="Q7" s="52">
        <v>8</v>
      </c>
      <c r="R7" s="52">
        <v>13</v>
      </c>
      <c r="S7" s="52">
        <v>13</v>
      </c>
      <c r="T7" s="52">
        <v>89</v>
      </c>
      <c r="U7" s="52"/>
      <c r="V7" s="52">
        <v>8</v>
      </c>
      <c r="W7" s="52" t="s">
        <v>23</v>
      </c>
      <c r="X7" s="52"/>
      <c r="Y7" s="52"/>
      <c r="Z7" s="52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 t="s">
        <v>23</v>
      </c>
      <c r="AN7" s="53"/>
      <c r="AO7" s="91"/>
      <c r="AP7" s="54"/>
      <c r="AQ7" s="75">
        <f aca="true" t="shared" si="0" ref="AQ7:AQ38">COUNTA(F7:AO7)</f>
        <v>11</v>
      </c>
      <c r="AR7" s="55"/>
      <c r="AS7" s="54"/>
      <c r="AT7" s="49" t="s">
        <v>183</v>
      </c>
      <c r="AU7" s="80">
        <f aca="true" t="shared" si="1" ref="AU7:AU38">COUNTIF(F7:AO7,"&lt;4")</f>
        <v>0</v>
      </c>
      <c r="AV7" s="54"/>
      <c r="AW7" s="97">
        <f>AU7/AQ7</f>
        <v>0</v>
      </c>
      <c r="AX7" s="55"/>
    </row>
    <row r="8" spans="1:50" s="12" customFormat="1" ht="15" customHeight="1">
      <c r="A8" s="57"/>
      <c r="B8" s="49" t="s">
        <v>40</v>
      </c>
      <c r="C8" s="49" t="s">
        <v>71</v>
      </c>
      <c r="D8" s="49" t="s">
        <v>27</v>
      </c>
      <c r="E8" s="58"/>
      <c r="F8" s="59"/>
      <c r="G8" s="60"/>
      <c r="H8" s="60"/>
      <c r="I8" s="60"/>
      <c r="J8" s="60"/>
      <c r="K8" s="60"/>
      <c r="L8" s="60"/>
      <c r="M8" s="60"/>
      <c r="N8" s="60">
        <v>2</v>
      </c>
      <c r="O8" s="60"/>
      <c r="P8" s="60">
        <v>5</v>
      </c>
      <c r="Q8" s="60">
        <v>1</v>
      </c>
      <c r="R8" s="60"/>
      <c r="S8" s="60"/>
      <c r="T8" s="60">
        <v>34</v>
      </c>
      <c r="U8" s="60">
        <v>63</v>
      </c>
      <c r="V8" s="60">
        <v>3</v>
      </c>
      <c r="W8" s="60" t="s">
        <v>23</v>
      </c>
      <c r="X8" s="60"/>
      <c r="Y8" s="60"/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>
        <v>2</v>
      </c>
      <c r="AN8" s="61"/>
      <c r="AO8" s="92"/>
      <c r="AP8" s="62"/>
      <c r="AQ8" s="76">
        <f t="shared" si="0"/>
        <v>8</v>
      </c>
      <c r="AR8" s="63"/>
      <c r="AS8" s="62"/>
      <c r="AT8" s="49" t="s">
        <v>71</v>
      </c>
      <c r="AU8" s="81">
        <f t="shared" si="1"/>
        <v>4</v>
      </c>
      <c r="AV8" s="62"/>
      <c r="AW8" s="98">
        <f aca="true" t="shared" si="2" ref="AW8:AW64">AU8/AQ8</f>
        <v>0.5</v>
      </c>
      <c r="AX8" s="63"/>
    </row>
    <row r="9" spans="1:50" s="12" customFormat="1" ht="15" customHeight="1">
      <c r="A9" s="57"/>
      <c r="B9" s="49" t="s">
        <v>40</v>
      </c>
      <c r="C9" s="49" t="s">
        <v>10</v>
      </c>
      <c r="D9" s="49" t="s">
        <v>11</v>
      </c>
      <c r="E9" s="58"/>
      <c r="F9" s="5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51</v>
      </c>
      <c r="U9" s="60">
        <v>33</v>
      </c>
      <c r="V9" s="60"/>
      <c r="W9" s="60"/>
      <c r="X9" s="60"/>
      <c r="Y9" s="60"/>
      <c r="Z9" s="60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92"/>
      <c r="AP9" s="62"/>
      <c r="AQ9" s="76">
        <f t="shared" si="0"/>
        <v>2</v>
      </c>
      <c r="AR9" s="63"/>
      <c r="AS9" s="62"/>
      <c r="AT9" s="49" t="s">
        <v>10</v>
      </c>
      <c r="AU9" s="81">
        <f t="shared" si="1"/>
        <v>0</v>
      </c>
      <c r="AV9" s="62"/>
      <c r="AW9" s="98">
        <f t="shared" si="2"/>
        <v>0</v>
      </c>
      <c r="AX9" s="63"/>
    </row>
    <row r="10" spans="1:50" s="12" customFormat="1" ht="15" customHeight="1">
      <c r="A10" s="57"/>
      <c r="B10" s="49" t="s">
        <v>41</v>
      </c>
      <c r="C10" s="49" t="s">
        <v>72</v>
      </c>
      <c r="D10" s="49" t="s">
        <v>34</v>
      </c>
      <c r="E10" s="58"/>
      <c r="F10" s="59"/>
      <c r="G10" s="65">
        <v>2</v>
      </c>
      <c r="H10" s="60">
        <v>19</v>
      </c>
      <c r="I10" s="60"/>
      <c r="J10" s="60">
        <v>1</v>
      </c>
      <c r="K10" s="60"/>
      <c r="L10" s="60"/>
      <c r="M10" s="60">
        <v>5</v>
      </c>
      <c r="N10" s="60">
        <v>3</v>
      </c>
      <c r="O10" s="60"/>
      <c r="P10" s="60">
        <v>10</v>
      </c>
      <c r="Q10" s="60"/>
      <c r="R10" s="60">
        <v>3</v>
      </c>
      <c r="S10" s="60">
        <v>1</v>
      </c>
      <c r="T10" s="60">
        <v>18</v>
      </c>
      <c r="U10" s="60">
        <v>24</v>
      </c>
      <c r="V10" s="60"/>
      <c r="W10" s="60"/>
      <c r="X10" s="60"/>
      <c r="Y10" s="60"/>
      <c r="Z10" s="60"/>
      <c r="AA10" s="61"/>
      <c r="AB10" s="61"/>
      <c r="AC10" s="61"/>
      <c r="AD10" s="61">
        <v>7</v>
      </c>
      <c r="AE10" s="61"/>
      <c r="AF10" s="61">
        <v>9</v>
      </c>
      <c r="AG10" s="61">
        <v>24</v>
      </c>
      <c r="AH10" s="61">
        <v>13</v>
      </c>
      <c r="AI10" s="61"/>
      <c r="AJ10" s="61"/>
      <c r="AK10" s="61"/>
      <c r="AL10" s="61"/>
      <c r="AM10" s="61">
        <v>1</v>
      </c>
      <c r="AN10" s="61"/>
      <c r="AO10" s="92"/>
      <c r="AP10" s="62"/>
      <c r="AQ10" s="76">
        <f t="shared" si="0"/>
        <v>15</v>
      </c>
      <c r="AR10" s="63"/>
      <c r="AS10" s="62"/>
      <c r="AT10" s="49" t="s">
        <v>72</v>
      </c>
      <c r="AU10" s="81">
        <f t="shared" si="1"/>
        <v>6</v>
      </c>
      <c r="AV10" s="62"/>
      <c r="AW10" s="98">
        <f t="shared" si="2"/>
        <v>0.4</v>
      </c>
      <c r="AX10" s="63"/>
    </row>
    <row r="11" spans="1:50" s="12" customFormat="1" ht="15" customHeight="1">
      <c r="A11" s="57"/>
      <c r="B11" s="49" t="s">
        <v>42</v>
      </c>
      <c r="C11" s="49" t="s">
        <v>73</v>
      </c>
      <c r="D11" s="49" t="s">
        <v>105</v>
      </c>
      <c r="E11" s="58"/>
      <c r="F11" s="59"/>
      <c r="G11" s="65"/>
      <c r="H11" s="60"/>
      <c r="I11" s="60"/>
      <c r="J11" s="60"/>
      <c r="K11" s="60"/>
      <c r="L11" s="60"/>
      <c r="M11" s="60">
        <v>1</v>
      </c>
      <c r="N11" s="60">
        <v>1</v>
      </c>
      <c r="O11" s="60"/>
      <c r="P11" s="60">
        <v>30</v>
      </c>
      <c r="Q11" s="60"/>
      <c r="R11" s="60"/>
      <c r="S11" s="60"/>
      <c r="T11" s="60">
        <v>19</v>
      </c>
      <c r="U11" s="60">
        <v>33</v>
      </c>
      <c r="V11" s="60"/>
      <c r="W11" s="60">
        <v>1</v>
      </c>
      <c r="X11" s="60"/>
      <c r="Y11" s="60"/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92"/>
      <c r="AP11" s="62"/>
      <c r="AQ11" s="76">
        <f t="shared" si="0"/>
        <v>6</v>
      </c>
      <c r="AR11" s="63"/>
      <c r="AS11" s="62"/>
      <c r="AT11" s="49" t="s">
        <v>73</v>
      </c>
      <c r="AU11" s="81">
        <f t="shared" si="1"/>
        <v>3</v>
      </c>
      <c r="AV11" s="62"/>
      <c r="AW11" s="98">
        <f t="shared" si="2"/>
        <v>0.5</v>
      </c>
      <c r="AX11" s="63"/>
    </row>
    <row r="12" spans="1:50" s="12" customFormat="1" ht="15" customHeight="1">
      <c r="A12" s="57"/>
      <c r="B12" s="49" t="s">
        <v>43</v>
      </c>
      <c r="C12" s="49" t="s">
        <v>74</v>
      </c>
      <c r="D12" s="49" t="s">
        <v>11</v>
      </c>
      <c r="E12" s="58"/>
      <c r="F12" s="59"/>
      <c r="G12" s="65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92"/>
      <c r="AP12" s="62"/>
      <c r="AQ12" s="76">
        <f t="shared" si="0"/>
        <v>0</v>
      </c>
      <c r="AR12" s="63"/>
      <c r="AS12" s="62"/>
      <c r="AT12" s="49" t="s">
        <v>74</v>
      </c>
      <c r="AU12" s="81">
        <f t="shared" si="1"/>
        <v>0</v>
      </c>
      <c r="AV12" s="62"/>
      <c r="AW12" s="98"/>
      <c r="AX12" s="63"/>
    </row>
    <row r="13" spans="1:50" s="12" customFormat="1" ht="15" customHeight="1">
      <c r="A13" s="57"/>
      <c r="B13" s="49" t="s">
        <v>44</v>
      </c>
      <c r="C13" s="49" t="s">
        <v>21</v>
      </c>
      <c r="D13" s="49" t="s">
        <v>29</v>
      </c>
      <c r="E13" s="58"/>
      <c r="F13" s="59"/>
      <c r="G13" s="65"/>
      <c r="H13" s="60" t="s">
        <v>23</v>
      </c>
      <c r="I13" s="60"/>
      <c r="J13" s="60">
        <v>3</v>
      </c>
      <c r="K13" s="60">
        <v>2</v>
      </c>
      <c r="L13" s="60">
        <v>6</v>
      </c>
      <c r="M13" s="60"/>
      <c r="N13" s="60"/>
      <c r="O13" s="60">
        <v>2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92"/>
      <c r="AP13" s="62"/>
      <c r="AQ13" s="76">
        <f t="shared" si="0"/>
        <v>5</v>
      </c>
      <c r="AR13" s="63"/>
      <c r="AS13" s="62"/>
      <c r="AT13" s="49" t="s">
        <v>21</v>
      </c>
      <c r="AU13" s="81">
        <f t="shared" si="1"/>
        <v>3</v>
      </c>
      <c r="AV13" s="62"/>
      <c r="AW13" s="98">
        <f t="shared" si="2"/>
        <v>0.6</v>
      </c>
      <c r="AX13" s="63"/>
    </row>
    <row r="14" spans="1:50" s="12" customFormat="1" ht="15" customHeight="1">
      <c r="A14" s="57"/>
      <c r="B14" s="49" t="s">
        <v>45</v>
      </c>
      <c r="C14" s="49" t="s">
        <v>75</v>
      </c>
      <c r="D14" s="49" t="s">
        <v>11</v>
      </c>
      <c r="E14" s="58"/>
      <c r="F14" s="59"/>
      <c r="G14" s="65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92"/>
      <c r="AP14" s="62"/>
      <c r="AQ14" s="76">
        <f t="shared" si="0"/>
        <v>0</v>
      </c>
      <c r="AR14" s="63"/>
      <c r="AS14" s="62"/>
      <c r="AT14" s="49" t="s">
        <v>75</v>
      </c>
      <c r="AU14" s="81">
        <f t="shared" si="1"/>
        <v>0</v>
      </c>
      <c r="AV14" s="62"/>
      <c r="AW14" s="98"/>
      <c r="AX14" s="63"/>
    </row>
    <row r="15" spans="1:50" s="12" customFormat="1" ht="15" customHeight="1">
      <c r="A15" s="57"/>
      <c r="B15" s="49" t="s">
        <v>46</v>
      </c>
      <c r="C15" s="49" t="s">
        <v>76</v>
      </c>
      <c r="D15" s="49" t="s">
        <v>27</v>
      </c>
      <c r="E15" s="58"/>
      <c r="F15" s="59"/>
      <c r="G15" s="65"/>
      <c r="H15" s="60"/>
      <c r="I15" s="60"/>
      <c r="J15" s="60">
        <v>2</v>
      </c>
      <c r="K15" s="60"/>
      <c r="L15" s="60"/>
      <c r="M15" s="60"/>
      <c r="N15" s="60"/>
      <c r="O15" s="60"/>
      <c r="P15" s="60">
        <v>2</v>
      </c>
      <c r="Q15" s="60"/>
      <c r="R15" s="60"/>
      <c r="S15" s="60"/>
      <c r="T15" s="60"/>
      <c r="U15" s="60"/>
      <c r="V15" s="60"/>
      <c r="W15" s="60" t="s">
        <v>23</v>
      </c>
      <c r="X15" s="60"/>
      <c r="Y15" s="60"/>
      <c r="Z15" s="60"/>
      <c r="AA15" s="61"/>
      <c r="AB15" s="61"/>
      <c r="AC15" s="61"/>
      <c r="AD15" s="61"/>
      <c r="AE15" s="61"/>
      <c r="AF15" s="61"/>
      <c r="AG15" s="61">
        <v>35</v>
      </c>
      <c r="AH15" s="61">
        <v>2</v>
      </c>
      <c r="AI15" s="61"/>
      <c r="AJ15" s="61"/>
      <c r="AK15" s="61"/>
      <c r="AL15" s="61" t="s">
        <v>23</v>
      </c>
      <c r="AM15" s="61" t="s">
        <v>23</v>
      </c>
      <c r="AN15" s="61"/>
      <c r="AO15" s="92"/>
      <c r="AP15" s="62"/>
      <c r="AQ15" s="76">
        <f t="shared" si="0"/>
        <v>7</v>
      </c>
      <c r="AR15" s="63"/>
      <c r="AS15" s="62"/>
      <c r="AT15" s="49" t="s">
        <v>76</v>
      </c>
      <c r="AU15" s="81">
        <f t="shared" si="1"/>
        <v>3</v>
      </c>
      <c r="AV15" s="62"/>
      <c r="AW15" s="98">
        <f t="shared" si="2"/>
        <v>0.42857142857142855</v>
      </c>
      <c r="AX15" s="63"/>
    </row>
    <row r="16" spans="1:50" s="12" customFormat="1" ht="15" customHeight="1">
      <c r="A16" s="57"/>
      <c r="B16" s="49" t="s">
        <v>47</v>
      </c>
      <c r="C16" s="49" t="s">
        <v>77</v>
      </c>
      <c r="D16" s="49" t="s">
        <v>13</v>
      </c>
      <c r="E16" s="58"/>
      <c r="F16" s="59">
        <v>19</v>
      </c>
      <c r="G16" s="65">
        <v>12</v>
      </c>
      <c r="H16" s="60">
        <v>18</v>
      </c>
      <c r="I16" s="60"/>
      <c r="J16" s="60" t="s">
        <v>23</v>
      </c>
      <c r="K16" s="60"/>
      <c r="L16" s="60"/>
      <c r="M16" s="60">
        <v>15</v>
      </c>
      <c r="N16" s="60">
        <v>22</v>
      </c>
      <c r="O16" s="60"/>
      <c r="P16" s="60">
        <v>17</v>
      </c>
      <c r="Q16" s="60">
        <v>4</v>
      </c>
      <c r="R16" s="60"/>
      <c r="S16" s="60"/>
      <c r="T16" s="60" t="s">
        <v>23</v>
      </c>
      <c r="U16" s="60">
        <v>33</v>
      </c>
      <c r="V16" s="60">
        <v>2</v>
      </c>
      <c r="W16" s="60">
        <v>1</v>
      </c>
      <c r="X16" s="60"/>
      <c r="Y16" s="60"/>
      <c r="Z16" s="60"/>
      <c r="AA16" s="61">
        <v>25</v>
      </c>
      <c r="AB16" s="61"/>
      <c r="AC16" s="61"/>
      <c r="AD16" s="61">
        <v>43</v>
      </c>
      <c r="AE16" s="61"/>
      <c r="AF16" s="61"/>
      <c r="AG16" s="61">
        <v>37</v>
      </c>
      <c r="AH16" s="61">
        <v>5</v>
      </c>
      <c r="AI16" s="61"/>
      <c r="AJ16" s="61"/>
      <c r="AK16" s="61">
        <v>15</v>
      </c>
      <c r="AL16" s="61"/>
      <c r="AM16" s="61">
        <v>1</v>
      </c>
      <c r="AN16" s="61"/>
      <c r="AO16" s="92"/>
      <c r="AP16" s="62"/>
      <c r="AQ16" s="76">
        <f t="shared" si="0"/>
        <v>18</v>
      </c>
      <c r="AR16" s="63"/>
      <c r="AS16" s="62"/>
      <c r="AT16" s="49" t="s">
        <v>77</v>
      </c>
      <c r="AU16" s="81">
        <f t="shared" si="1"/>
        <v>3</v>
      </c>
      <c r="AV16" s="62"/>
      <c r="AW16" s="98">
        <f t="shared" si="2"/>
        <v>0.16666666666666666</v>
      </c>
      <c r="AX16" s="63"/>
    </row>
    <row r="17" spans="1:50" s="12" customFormat="1" ht="15" customHeight="1">
      <c r="A17" s="57"/>
      <c r="B17" s="49" t="s">
        <v>47</v>
      </c>
      <c r="C17" s="49" t="s">
        <v>78</v>
      </c>
      <c r="D17" s="49" t="s">
        <v>30</v>
      </c>
      <c r="E17" s="58"/>
      <c r="F17" s="59"/>
      <c r="G17" s="65"/>
      <c r="H17" s="60">
        <v>6</v>
      </c>
      <c r="I17" s="60"/>
      <c r="J17" s="60">
        <v>2</v>
      </c>
      <c r="K17" s="60"/>
      <c r="L17" s="60"/>
      <c r="M17" s="60">
        <v>1</v>
      </c>
      <c r="N17" s="60">
        <v>1</v>
      </c>
      <c r="O17" s="60"/>
      <c r="P17" s="60">
        <v>2</v>
      </c>
      <c r="Q17" s="60">
        <v>2</v>
      </c>
      <c r="R17" s="60">
        <v>6</v>
      </c>
      <c r="S17" s="60">
        <v>1</v>
      </c>
      <c r="T17" s="60">
        <v>3</v>
      </c>
      <c r="U17" s="60">
        <v>63</v>
      </c>
      <c r="V17" s="60">
        <v>3</v>
      </c>
      <c r="W17" s="60">
        <v>1</v>
      </c>
      <c r="X17" s="60"/>
      <c r="Y17" s="60"/>
      <c r="Z17" s="60"/>
      <c r="AA17" s="61">
        <v>9</v>
      </c>
      <c r="AB17" s="61">
        <v>19</v>
      </c>
      <c r="AC17" s="61"/>
      <c r="AD17" s="61">
        <v>10</v>
      </c>
      <c r="AE17" s="61"/>
      <c r="AF17" s="61"/>
      <c r="AG17" s="61">
        <v>12</v>
      </c>
      <c r="AH17" s="61">
        <v>6</v>
      </c>
      <c r="AI17" s="61"/>
      <c r="AJ17" s="61">
        <v>3</v>
      </c>
      <c r="AK17" s="61">
        <v>1</v>
      </c>
      <c r="AL17" s="61"/>
      <c r="AM17" s="61">
        <v>2</v>
      </c>
      <c r="AN17" s="61">
        <v>7</v>
      </c>
      <c r="AO17" s="92"/>
      <c r="AP17" s="62"/>
      <c r="AQ17" s="76">
        <f t="shared" si="0"/>
        <v>21</v>
      </c>
      <c r="AR17" s="63"/>
      <c r="AS17" s="62"/>
      <c r="AT17" s="49" t="s">
        <v>78</v>
      </c>
      <c r="AU17" s="81">
        <f t="shared" si="1"/>
        <v>12</v>
      </c>
      <c r="AV17" s="62"/>
      <c r="AW17" s="98">
        <f t="shared" si="2"/>
        <v>0.5714285714285714</v>
      </c>
      <c r="AX17" s="63"/>
    </row>
    <row r="18" spans="1:50" s="12" customFormat="1" ht="15" customHeight="1">
      <c r="A18" s="57"/>
      <c r="B18" s="49" t="s">
        <v>48</v>
      </c>
      <c r="C18" s="49" t="s">
        <v>79</v>
      </c>
      <c r="D18" s="49" t="s">
        <v>26</v>
      </c>
      <c r="E18" s="58"/>
      <c r="F18" s="59">
        <v>4</v>
      </c>
      <c r="G18" s="65">
        <v>5</v>
      </c>
      <c r="H18" s="60">
        <v>13</v>
      </c>
      <c r="I18" s="60" t="s">
        <v>23</v>
      </c>
      <c r="J18" s="60">
        <v>4</v>
      </c>
      <c r="K18" s="60">
        <v>5</v>
      </c>
      <c r="L18" s="60" t="s">
        <v>23</v>
      </c>
      <c r="M18" s="60"/>
      <c r="N18" s="60"/>
      <c r="O18" s="60">
        <v>2</v>
      </c>
      <c r="P18" s="60">
        <v>28</v>
      </c>
      <c r="Q18" s="60">
        <v>3</v>
      </c>
      <c r="R18" s="60">
        <v>16</v>
      </c>
      <c r="S18" s="60">
        <v>6</v>
      </c>
      <c r="T18" s="60">
        <v>39</v>
      </c>
      <c r="U18" s="60">
        <v>63</v>
      </c>
      <c r="V18" s="60">
        <v>4</v>
      </c>
      <c r="W18" s="60">
        <v>2</v>
      </c>
      <c r="X18" s="60">
        <v>7</v>
      </c>
      <c r="Y18" s="60">
        <v>10</v>
      </c>
      <c r="Z18" s="60">
        <v>17</v>
      </c>
      <c r="AA18" s="61">
        <v>27</v>
      </c>
      <c r="AB18" s="61">
        <v>33</v>
      </c>
      <c r="AC18" s="61"/>
      <c r="AD18" s="61"/>
      <c r="AE18" s="61"/>
      <c r="AF18" s="61"/>
      <c r="AG18" s="61">
        <v>23</v>
      </c>
      <c r="AH18" s="61" t="s">
        <v>23</v>
      </c>
      <c r="AI18" s="61"/>
      <c r="AJ18" s="61"/>
      <c r="AK18" s="61"/>
      <c r="AL18" s="61"/>
      <c r="AM18" s="61">
        <v>2</v>
      </c>
      <c r="AN18" s="61"/>
      <c r="AO18" s="92">
        <v>5</v>
      </c>
      <c r="AP18" s="62"/>
      <c r="AQ18" s="76">
        <f t="shared" si="0"/>
        <v>25</v>
      </c>
      <c r="AR18" s="63"/>
      <c r="AS18" s="62"/>
      <c r="AT18" s="49" t="s">
        <v>79</v>
      </c>
      <c r="AU18" s="81">
        <f t="shared" si="1"/>
        <v>4</v>
      </c>
      <c r="AV18" s="62"/>
      <c r="AW18" s="98">
        <f t="shared" si="2"/>
        <v>0.16</v>
      </c>
      <c r="AX18" s="63"/>
    </row>
    <row r="19" spans="1:50" s="12" customFormat="1" ht="15" customHeight="1">
      <c r="A19" s="57"/>
      <c r="B19" s="49" t="s">
        <v>49</v>
      </c>
      <c r="C19" s="49" t="s">
        <v>80</v>
      </c>
      <c r="D19" s="49" t="s">
        <v>13</v>
      </c>
      <c r="E19" s="58"/>
      <c r="F19" s="59">
        <v>12</v>
      </c>
      <c r="G19" s="65"/>
      <c r="H19" s="60">
        <v>9</v>
      </c>
      <c r="I19" s="60">
        <v>13</v>
      </c>
      <c r="J19" s="60"/>
      <c r="K19" s="60"/>
      <c r="L19" s="60"/>
      <c r="M19" s="60"/>
      <c r="N19" s="60"/>
      <c r="O19" s="60"/>
      <c r="P19" s="60">
        <v>30</v>
      </c>
      <c r="Q19" s="60"/>
      <c r="R19" s="60">
        <v>7</v>
      </c>
      <c r="S19" s="60">
        <v>5</v>
      </c>
      <c r="T19" s="60"/>
      <c r="U19" s="60"/>
      <c r="V19" s="60"/>
      <c r="W19" s="60"/>
      <c r="X19" s="60"/>
      <c r="Y19" s="60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 t="s">
        <v>23</v>
      </c>
      <c r="AK19" s="61">
        <v>16</v>
      </c>
      <c r="AL19" s="61"/>
      <c r="AM19" s="61"/>
      <c r="AN19" s="61"/>
      <c r="AO19" s="92"/>
      <c r="AP19" s="62"/>
      <c r="AQ19" s="76">
        <f t="shared" si="0"/>
        <v>8</v>
      </c>
      <c r="AR19" s="63"/>
      <c r="AS19" s="62"/>
      <c r="AT19" s="49" t="s">
        <v>80</v>
      </c>
      <c r="AU19" s="81">
        <f t="shared" si="1"/>
        <v>0</v>
      </c>
      <c r="AV19" s="62"/>
      <c r="AW19" s="98">
        <f t="shared" si="2"/>
        <v>0</v>
      </c>
      <c r="AX19" s="63"/>
    </row>
    <row r="20" spans="1:50" s="12" customFormat="1" ht="15" customHeight="1">
      <c r="A20" s="57"/>
      <c r="B20" s="49" t="s">
        <v>50</v>
      </c>
      <c r="C20" s="49" t="s">
        <v>81</v>
      </c>
      <c r="D20" s="49" t="s">
        <v>13</v>
      </c>
      <c r="E20" s="58"/>
      <c r="F20" s="59"/>
      <c r="G20" s="65"/>
      <c r="H20" s="60"/>
      <c r="I20" s="60"/>
      <c r="J20" s="60"/>
      <c r="K20" s="60" t="s">
        <v>23</v>
      </c>
      <c r="L20" s="60"/>
      <c r="M20" s="60"/>
      <c r="N20" s="60"/>
      <c r="O20" s="60"/>
      <c r="P20" s="60"/>
      <c r="Q20" s="60"/>
      <c r="R20" s="60" t="s">
        <v>23</v>
      </c>
      <c r="S20" s="60">
        <v>4</v>
      </c>
      <c r="T20" s="60"/>
      <c r="U20" s="60"/>
      <c r="V20" s="60"/>
      <c r="W20" s="60">
        <v>3</v>
      </c>
      <c r="X20" s="60"/>
      <c r="Y20" s="60"/>
      <c r="Z20" s="60"/>
      <c r="AA20" s="61">
        <v>44</v>
      </c>
      <c r="AB20" s="61">
        <v>50</v>
      </c>
      <c r="AC20" s="61"/>
      <c r="AD20" s="61"/>
      <c r="AE20" s="61"/>
      <c r="AF20" s="61"/>
      <c r="AG20" s="61"/>
      <c r="AH20" s="61"/>
      <c r="AI20" s="61"/>
      <c r="AJ20" s="61">
        <v>22</v>
      </c>
      <c r="AK20" s="61">
        <v>20</v>
      </c>
      <c r="AL20" s="61"/>
      <c r="AM20" s="61"/>
      <c r="AN20" s="61"/>
      <c r="AO20" s="92"/>
      <c r="AP20" s="62"/>
      <c r="AQ20" s="76">
        <f t="shared" si="0"/>
        <v>8</v>
      </c>
      <c r="AR20" s="63"/>
      <c r="AS20" s="62"/>
      <c r="AT20" s="49" t="s">
        <v>81</v>
      </c>
      <c r="AU20" s="81">
        <f t="shared" si="1"/>
        <v>1</v>
      </c>
      <c r="AV20" s="62"/>
      <c r="AW20" s="98">
        <f t="shared" si="2"/>
        <v>0.125</v>
      </c>
      <c r="AX20" s="63"/>
    </row>
    <row r="21" spans="1:50" s="12" customFormat="1" ht="15" customHeight="1">
      <c r="A21" s="57"/>
      <c r="B21" s="49" t="s">
        <v>50</v>
      </c>
      <c r="C21" s="49" t="s">
        <v>82</v>
      </c>
      <c r="D21" s="49" t="s">
        <v>26</v>
      </c>
      <c r="E21" s="58"/>
      <c r="F21" s="59"/>
      <c r="G21" s="65">
        <v>9</v>
      </c>
      <c r="H21" s="60"/>
      <c r="I21" s="60"/>
      <c r="J21" s="60"/>
      <c r="K21" s="60">
        <v>4</v>
      </c>
      <c r="L21" s="60"/>
      <c r="M21" s="60"/>
      <c r="N21" s="60"/>
      <c r="O21" s="60"/>
      <c r="P21" s="60"/>
      <c r="Q21" s="60"/>
      <c r="R21" s="60">
        <v>7</v>
      </c>
      <c r="S21" s="60">
        <v>9</v>
      </c>
      <c r="T21" s="60"/>
      <c r="U21" s="60"/>
      <c r="V21" s="60"/>
      <c r="W21" s="60">
        <v>1</v>
      </c>
      <c r="X21" s="60"/>
      <c r="Y21" s="60"/>
      <c r="Z21" s="60"/>
      <c r="AA21" s="61">
        <v>18</v>
      </c>
      <c r="AB21" s="61">
        <v>16</v>
      </c>
      <c r="AC21" s="61"/>
      <c r="AD21" s="61"/>
      <c r="AE21" s="61"/>
      <c r="AF21" s="61"/>
      <c r="AG21" s="61"/>
      <c r="AH21" s="61"/>
      <c r="AI21" s="61"/>
      <c r="AJ21" s="61">
        <v>17</v>
      </c>
      <c r="AK21" s="61" t="s">
        <v>23</v>
      </c>
      <c r="AL21" s="61"/>
      <c r="AM21" s="61"/>
      <c r="AN21" s="61"/>
      <c r="AO21" s="92"/>
      <c r="AP21" s="62"/>
      <c r="AQ21" s="76">
        <f t="shared" si="0"/>
        <v>9</v>
      </c>
      <c r="AR21" s="63"/>
      <c r="AS21" s="62"/>
      <c r="AT21" s="49" t="s">
        <v>82</v>
      </c>
      <c r="AU21" s="81">
        <f t="shared" si="1"/>
        <v>1</v>
      </c>
      <c r="AV21" s="62"/>
      <c r="AW21" s="98">
        <f t="shared" si="2"/>
        <v>0.1111111111111111</v>
      </c>
      <c r="AX21" s="63"/>
    </row>
    <row r="22" spans="1:50" s="12" customFormat="1" ht="15" customHeight="1">
      <c r="A22" s="57"/>
      <c r="B22" s="49" t="s">
        <v>50</v>
      </c>
      <c r="C22" s="49" t="s">
        <v>83</v>
      </c>
      <c r="D22" s="49" t="s">
        <v>17</v>
      </c>
      <c r="E22" s="58"/>
      <c r="F22" s="59"/>
      <c r="G22" s="65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>
        <v>82</v>
      </c>
      <c r="U22" s="60">
        <v>33</v>
      </c>
      <c r="V22" s="60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92"/>
      <c r="AP22" s="62"/>
      <c r="AQ22" s="76">
        <f t="shared" si="0"/>
        <v>2</v>
      </c>
      <c r="AR22" s="63"/>
      <c r="AS22" s="62"/>
      <c r="AT22" s="49" t="s">
        <v>83</v>
      </c>
      <c r="AU22" s="81">
        <f t="shared" si="1"/>
        <v>0</v>
      </c>
      <c r="AV22" s="62"/>
      <c r="AW22" s="98">
        <f t="shared" si="2"/>
        <v>0</v>
      </c>
      <c r="AX22" s="63"/>
    </row>
    <row r="23" spans="1:50" s="12" customFormat="1" ht="15" customHeight="1">
      <c r="A23" s="57"/>
      <c r="B23" s="49" t="s">
        <v>50</v>
      </c>
      <c r="C23" s="49" t="s">
        <v>84</v>
      </c>
      <c r="D23" s="49" t="s">
        <v>106</v>
      </c>
      <c r="E23" s="58"/>
      <c r="F23" s="59"/>
      <c r="G23" s="65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92"/>
      <c r="AP23" s="62"/>
      <c r="AQ23" s="76">
        <f t="shared" si="0"/>
        <v>0</v>
      </c>
      <c r="AR23" s="63"/>
      <c r="AS23" s="62"/>
      <c r="AT23" s="49" t="s">
        <v>84</v>
      </c>
      <c r="AU23" s="81">
        <f t="shared" si="1"/>
        <v>0</v>
      </c>
      <c r="AV23" s="62"/>
      <c r="AW23" s="98"/>
      <c r="AX23" s="63"/>
    </row>
    <row r="24" spans="1:50" s="12" customFormat="1" ht="15" customHeight="1">
      <c r="A24" s="57"/>
      <c r="B24" s="49" t="s">
        <v>51</v>
      </c>
      <c r="C24" s="49" t="s">
        <v>15</v>
      </c>
      <c r="D24" s="49" t="s">
        <v>17</v>
      </c>
      <c r="E24" s="58"/>
      <c r="F24" s="59"/>
      <c r="G24" s="65">
        <v>3</v>
      </c>
      <c r="H24" s="60"/>
      <c r="I24" s="60"/>
      <c r="J24" s="60">
        <v>1</v>
      </c>
      <c r="K24" s="60"/>
      <c r="L24" s="60"/>
      <c r="M24" s="60">
        <v>19</v>
      </c>
      <c r="N24" s="60">
        <v>1</v>
      </c>
      <c r="O24" s="60">
        <v>48</v>
      </c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92">
        <v>13</v>
      </c>
      <c r="AP24" s="62"/>
      <c r="AQ24" s="76">
        <f t="shared" si="0"/>
        <v>6</v>
      </c>
      <c r="AR24" s="63"/>
      <c r="AS24" s="62"/>
      <c r="AT24" s="49" t="s">
        <v>184</v>
      </c>
      <c r="AU24" s="81">
        <f t="shared" si="1"/>
        <v>3</v>
      </c>
      <c r="AV24" s="62"/>
      <c r="AW24" s="98">
        <f t="shared" si="2"/>
        <v>0.5</v>
      </c>
      <c r="AX24" s="63"/>
    </row>
    <row r="25" spans="1:50" s="12" customFormat="1" ht="15" customHeight="1">
      <c r="A25" s="57"/>
      <c r="B25" s="49" t="s">
        <v>207</v>
      </c>
      <c r="C25" s="49" t="s">
        <v>208</v>
      </c>
      <c r="D25" s="49" t="s">
        <v>34</v>
      </c>
      <c r="E25" s="58"/>
      <c r="F25" s="59"/>
      <c r="G25" s="65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92">
        <v>3</v>
      </c>
      <c r="AP25" s="62"/>
      <c r="AQ25" s="76">
        <f t="shared" si="0"/>
        <v>1</v>
      </c>
      <c r="AR25" s="63"/>
      <c r="AS25" s="62"/>
      <c r="AT25" s="49" t="s">
        <v>208</v>
      </c>
      <c r="AU25" s="81">
        <f t="shared" si="1"/>
        <v>1</v>
      </c>
      <c r="AV25" s="62"/>
      <c r="AW25" s="98">
        <f t="shared" si="2"/>
        <v>1</v>
      </c>
      <c r="AX25" s="63"/>
    </row>
    <row r="26" spans="1:50" s="12" customFormat="1" ht="15" customHeight="1">
      <c r="A26" s="57"/>
      <c r="B26" s="49" t="s">
        <v>52</v>
      </c>
      <c r="C26" s="49" t="s">
        <v>85</v>
      </c>
      <c r="D26" s="49" t="s">
        <v>12</v>
      </c>
      <c r="E26" s="58"/>
      <c r="F26" s="59">
        <v>14</v>
      </c>
      <c r="G26" s="65">
        <v>7</v>
      </c>
      <c r="H26" s="60" t="s">
        <v>23</v>
      </c>
      <c r="I26" s="60">
        <v>9</v>
      </c>
      <c r="J26" s="60">
        <v>7</v>
      </c>
      <c r="K26" s="60"/>
      <c r="L26" s="60"/>
      <c r="M26" s="60"/>
      <c r="N26" s="60"/>
      <c r="O26" s="60" t="s">
        <v>23</v>
      </c>
      <c r="P26" s="60" t="s">
        <v>23</v>
      </c>
      <c r="Q26" s="60"/>
      <c r="R26" s="60"/>
      <c r="S26" s="60"/>
      <c r="T26" s="60"/>
      <c r="U26" s="60"/>
      <c r="V26" s="60"/>
      <c r="W26" s="60">
        <v>1</v>
      </c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92"/>
      <c r="AP26" s="62"/>
      <c r="AQ26" s="76">
        <f t="shared" si="0"/>
        <v>8</v>
      </c>
      <c r="AR26" s="63"/>
      <c r="AS26" s="62"/>
      <c r="AT26" s="49" t="s">
        <v>85</v>
      </c>
      <c r="AU26" s="81">
        <f t="shared" si="1"/>
        <v>1</v>
      </c>
      <c r="AV26" s="62"/>
      <c r="AW26" s="98">
        <f t="shared" si="2"/>
        <v>0.125</v>
      </c>
      <c r="AX26" s="63"/>
    </row>
    <row r="27" spans="1:50" s="12" customFormat="1" ht="15" customHeight="1">
      <c r="A27" s="57"/>
      <c r="B27" s="49" t="s">
        <v>52</v>
      </c>
      <c r="C27" s="49" t="s">
        <v>32</v>
      </c>
      <c r="D27" s="49" t="s">
        <v>22</v>
      </c>
      <c r="E27" s="58"/>
      <c r="F27" s="59"/>
      <c r="G27" s="65">
        <v>5</v>
      </c>
      <c r="H27" s="60"/>
      <c r="I27" s="60">
        <v>2</v>
      </c>
      <c r="J27" s="60">
        <v>1</v>
      </c>
      <c r="K27" s="60"/>
      <c r="L27" s="60"/>
      <c r="M27" s="60"/>
      <c r="N27" s="60"/>
      <c r="O27" s="60">
        <v>1</v>
      </c>
      <c r="P27" s="60">
        <v>2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92"/>
      <c r="AP27" s="62"/>
      <c r="AQ27" s="76">
        <f t="shared" si="0"/>
        <v>5</v>
      </c>
      <c r="AR27" s="63"/>
      <c r="AS27" s="62"/>
      <c r="AT27" s="49" t="s">
        <v>32</v>
      </c>
      <c r="AU27" s="81">
        <f t="shared" si="1"/>
        <v>4</v>
      </c>
      <c r="AV27" s="62"/>
      <c r="AW27" s="98">
        <f t="shared" si="2"/>
        <v>0.8</v>
      </c>
      <c r="AX27" s="63"/>
    </row>
    <row r="28" spans="1:50" s="12" customFormat="1" ht="15" customHeight="1">
      <c r="A28" s="57"/>
      <c r="B28" s="49" t="s">
        <v>53</v>
      </c>
      <c r="C28" s="49" t="s">
        <v>70</v>
      </c>
      <c r="D28" s="49" t="s">
        <v>28</v>
      </c>
      <c r="E28" s="58"/>
      <c r="F28" s="59"/>
      <c r="G28" s="65"/>
      <c r="H28" s="60">
        <v>3</v>
      </c>
      <c r="I28" s="60">
        <v>6</v>
      </c>
      <c r="J28" s="60">
        <v>3</v>
      </c>
      <c r="K28" s="60"/>
      <c r="L28" s="60"/>
      <c r="M28" s="60"/>
      <c r="N28" s="60"/>
      <c r="O28" s="60">
        <v>2</v>
      </c>
      <c r="P28" s="60">
        <v>1</v>
      </c>
      <c r="Q28" s="60">
        <v>4</v>
      </c>
      <c r="R28" s="60"/>
      <c r="S28" s="60"/>
      <c r="T28" s="60"/>
      <c r="U28" s="60"/>
      <c r="V28" s="60"/>
      <c r="W28" s="60">
        <v>1</v>
      </c>
      <c r="X28" s="60"/>
      <c r="Y28" s="60"/>
      <c r="Z28" s="60"/>
      <c r="AA28" s="61"/>
      <c r="AB28" s="61"/>
      <c r="AC28" s="61"/>
      <c r="AD28" s="61">
        <v>14</v>
      </c>
      <c r="AE28" s="61"/>
      <c r="AF28" s="61">
        <v>21</v>
      </c>
      <c r="AG28" s="61">
        <v>13</v>
      </c>
      <c r="AH28" s="61">
        <v>5</v>
      </c>
      <c r="AI28" s="61"/>
      <c r="AJ28" s="61"/>
      <c r="AK28" s="61"/>
      <c r="AL28" s="61">
        <v>4</v>
      </c>
      <c r="AM28" s="61">
        <v>3</v>
      </c>
      <c r="AN28" s="61"/>
      <c r="AO28" s="92"/>
      <c r="AP28" s="62"/>
      <c r="AQ28" s="76">
        <f t="shared" si="0"/>
        <v>13</v>
      </c>
      <c r="AR28" s="63"/>
      <c r="AS28" s="62"/>
      <c r="AT28" s="49" t="s">
        <v>185</v>
      </c>
      <c r="AU28" s="81">
        <f t="shared" si="1"/>
        <v>6</v>
      </c>
      <c r="AV28" s="62"/>
      <c r="AW28" s="98">
        <f t="shared" si="2"/>
        <v>0.46153846153846156</v>
      </c>
      <c r="AX28" s="63"/>
    </row>
    <row r="29" spans="1:50" s="12" customFormat="1" ht="15" customHeight="1">
      <c r="A29" s="57"/>
      <c r="B29" s="49" t="s">
        <v>25</v>
      </c>
      <c r="C29" s="49" t="s">
        <v>86</v>
      </c>
      <c r="D29" s="49" t="s">
        <v>16</v>
      </c>
      <c r="E29" s="58"/>
      <c r="F29" s="59"/>
      <c r="G29" s="65"/>
      <c r="H29" s="60">
        <v>7</v>
      </c>
      <c r="I29" s="60"/>
      <c r="J29" s="60"/>
      <c r="K29" s="60"/>
      <c r="L29" s="60"/>
      <c r="M29" s="60">
        <v>8</v>
      </c>
      <c r="N29" s="60">
        <v>12</v>
      </c>
      <c r="O29" s="60"/>
      <c r="P29" s="60"/>
      <c r="Q29" s="60"/>
      <c r="R29" s="60">
        <v>9</v>
      </c>
      <c r="S29" s="60">
        <v>5</v>
      </c>
      <c r="T29" s="60"/>
      <c r="U29" s="60"/>
      <c r="V29" s="60">
        <v>8</v>
      </c>
      <c r="W29" s="60">
        <v>4</v>
      </c>
      <c r="X29" s="60"/>
      <c r="Y29" s="60"/>
      <c r="Z29" s="60"/>
      <c r="AA29" s="61"/>
      <c r="AB29" s="61"/>
      <c r="AC29" s="61"/>
      <c r="AD29" s="61"/>
      <c r="AE29" s="61"/>
      <c r="AF29" s="61"/>
      <c r="AG29" s="61" t="s">
        <v>23</v>
      </c>
      <c r="AH29" s="61">
        <v>12</v>
      </c>
      <c r="AI29" s="61"/>
      <c r="AJ29" s="61"/>
      <c r="AK29" s="61"/>
      <c r="AL29" s="61"/>
      <c r="AM29" s="61">
        <v>6</v>
      </c>
      <c r="AN29" s="61">
        <v>7</v>
      </c>
      <c r="AO29" s="92"/>
      <c r="AP29" s="62"/>
      <c r="AQ29" s="76">
        <f t="shared" si="0"/>
        <v>11</v>
      </c>
      <c r="AR29" s="63"/>
      <c r="AS29" s="62"/>
      <c r="AT29" s="49" t="s">
        <v>86</v>
      </c>
      <c r="AU29" s="81">
        <f t="shared" si="1"/>
        <v>0</v>
      </c>
      <c r="AV29" s="62"/>
      <c r="AW29" s="98">
        <f t="shared" si="2"/>
        <v>0</v>
      </c>
      <c r="AX29" s="63"/>
    </row>
    <row r="30" spans="1:50" s="12" customFormat="1" ht="15" customHeight="1">
      <c r="A30" s="57"/>
      <c r="B30" s="49" t="s">
        <v>54</v>
      </c>
      <c r="C30" s="49" t="s">
        <v>87</v>
      </c>
      <c r="D30" s="49" t="s">
        <v>17</v>
      </c>
      <c r="E30" s="58"/>
      <c r="F30" s="59"/>
      <c r="G30" s="65"/>
      <c r="H30" s="60"/>
      <c r="I30" s="60"/>
      <c r="J30" s="60"/>
      <c r="K30" s="60"/>
      <c r="L30" s="60"/>
      <c r="M30" s="60"/>
      <c r="N30" s="60"/>
      <c r="O30" s="60"/>
      <c r="P30" s="60">
        <v>9</v>
      </c>
      <c r="Q30" s="60"/>
      <c r="R30" s="60"/>
      <c r="S30" s="60"/>
      <c r="T30" s="60">
        <v>77</v>
      </c>
      <c r="U30" s="60">
        <v>24</v>
      </c>
      <c r="V30" s="60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92"/>
      <c r="AP30" s="62"/>
      <c r="AQ30" s="76">
        <f t="shared" si="0"/>
        <v>3</v>
      </c>
      <c r="AR30" s="63"/>
      <c r="AS30" s="62"/>
      <c r="AT30" s="49" t="s">
        <v>87</v>
      </c>
      <c r="AU30" s="81">
        <f t="shared" si="1"/>
        <v>0</v>
      </c>
      <c r="AV30" s="62"/>
      <c r="AW30" s="98">
        <f t="shared" si="2"/>
        <v>0</v>
      </c>
      <c r="AX30" s="63"/>
    </row>
    <row r="31" spans="1:50" s="56" customFormat="1" ht="15" customHeight="1">
      <c r="A31" s="48"/>
      <c r="B31" s="49" t="s">
        <v>55</v>
      </c>
      <c r="C31" s="49" t="s">
        <v>88</v>
      </c>
      <c r="D31" s="49" t="s">
        <v>27</v>
      </c>
      <c r="E31" s="50"/>
      <c r="F31" s="59"/>
      <c r="G31" s="65"/>
      <c r="H31" s="60"/>
      <c r="I31" s="60">
        <v>7</v>
      </c>
      <c r="J31" s="60"/>
      <c r="K31" s="60"/>
      <c r="L31" s="60"/>
      <c r="M31" s="60"/>
      <c r="N31" s="60"/>
      <c r="O31" s="60"/>
      <c r="P31" s="60">
        <v>13</v>
      </c>
      <c r="Q31" s="60"/>
      <c r="R31" s="60">
        <v>20</v>
      </c>
      <c r="S31" s="60" t="s">
        <v>23</v>
      </c>
      <c r="T31" s="60"/>
      <c r="U31" s="60"/>
      <c r="V31" s="60"/>
      <c r="W31" s="60">
        <v>3</v>
      </c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 t="s">
        <v>23</v>
      </c>
      <c r="AK31" s="61">
        <v>6</v>
      </c>
      <c r="AL31" s="61"/>
      <c r="AM31" s="61">
        <v>5</v>
      </c>
      <c r="AN31" s="61"/>
      <c r="AO31" s="92"/>
      <c r="AP31" s="54"/>
      <c r="AQ31" s="76">
        <f t="shared" si="0"/>
        <v>8</v>
      </c>
      <c r="AR31" s="55"/>
      <c r="AS31" s="54"/>
      <c r="AT31" s="49" t="s">
        <v>88</v>
      </c>
      <c r="AU31" s="81">
        <f t="shared" si="1"/>
        <v>1</v>
      </c>
      <c r="AV31" s="54"/>
      <c r="AW31" s="98">
        <f t="shared" si="2"/>
        <v>0.125</v>
      </c>
      <c r="AX31" s="55"/>
    </row>
    <row r="32" spans="1:50" s="12" customFormat="1" ht="15" customHeight="1">
      <c r="A32" s="57"/>
      <c r="B32" s="49" t="s">
        <v>56</v>
      </c>
      <c r="C32" s="49" t="s">
        <v>89</v>
      </c>
      <c r="D32" s="49" t="s">
        <v>30</v>
      </c>
      <c r="E32" s="58"/>
      <c r="F32" s="59"/>
      <c r="G32" s="65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92"/>
      <c r="AP32" s="62"/>
      <c r="AQ32" s="76">
        <f t="shared" si="0"/>
        <v>0</v>
      </c>
      <c r="AR32" s="63"/>
      <c r="AS32" s="62"/>
      <c r="AT32" s="49" t="s">
        <v>89</v>
      </c>
      <c r="AU32" s="81">
        <f t="shared" si="1"/>
        <v>0</v>
      </c>
      <c r="AV32" s="62"/>
      <c r="AW32" s="98"/>
      <c r="AX32" s="63"/>
    </row>
    <row r="33" spans="1:50" s="12" customFormat="1" ht="15" customHeight="1">
      <c r="A33" s="57"/>
      <c r="B33" s="49" t="s">
        <v>205</v>
      </c>
      <c r="C33" s="49" t="s">
        <v>206</v>
      </c>
      <c r="D33" s="49" t="s">
        <v>13</v>
      </c>
      <c r="E33" s="58"/>
      <c r="F33" s="59"/>
      <c r="G33" s="65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92">
        <v>10</v>
      </c>
      <c r="AP33" s="62"/>
      <c r="AQ33" s="76">
        <f t="shared" si="0"/>
        <v>1</v>
      </c>
      <c r="AR33" s="63"/>
      <c r="AS33" s="62"/>
      <c r="AT33" s="49" t="s">
        <v>206</v>
      </c>
      <c r="AU33" s="81">
        <f t="shared" si="1"/>
        <v>0</v>
      </c>
      <c r="AV33" s="62"/>
      <c r="AW33" s="98">
        <f t="shared" si="2"/>
        <v>0</v>
      </c>
      <c r="AX33" s="63"/>
    </row>
    <row r="34" spans="1:50" s="56" customFormat="1" ht="15" customHeight="1">
      <c r="A34" s="48"/>
      <c r="B34" s="49" t="s">
        <v>57</v>
      </c>
      <c r="C34" s="49" t="s">
        <v>90</v>
      </c>
      <c r="D34" s="49" t="s">
        <v>24</v>
      </c>
      <c r="E34" s="50"/>
      <c r="F34" s="59"/>
      <c r="G34" s="65"/>
      <c r="H34" s="60"/>
      <c r="I34" s="60"/>
      <c r="J34" s="60">
        <v>3</v>
      </c>
      <c r="K34" s="60">
        <v>2</v>
      </c>
      <c r="L34" s="60">
        <v>5</v>
      </c>
      <c r="M34" s="60"/>
      <c r="N34" s="60"/>
      <c r="O34" s="60"/>
      <c r="P34" s="60"/>
      <c r="Q34" s="60"/>
      <c r="R34" s="60"/>
      <c r="S34" s="60"/>
      <c r="T34" s="60">
        <v>11</v>
      </c>
      <c r="U34" s="60">
        <v>45</v>
      </c>
      <c r="V34" s="60"/>
      <c r="W34" s="60" t="s">
        <v>23</v>
      </c>
      <c r="X34" s="60"/>
      <c r="Y34" s="60">
        <v>5</v>
      </c>
      <c r="Z34" s="60">
        <v>7</v>
      </c>
      <c r="AA34" s="61"/>
      <c r="AB34" s="61" t="s">
        <v>23</v>
      </c>
      <c r="AC34" s="61"/>
      <c r="AD34" s="61">
        <v>8</v>
      </c>
      <c r="AE34" s="61"/>
      <c r="AF34" s="61"/>
      <c r="AG34" s="61">
        <v>10</v>
      </c>
      <c r="AH34" s="61">
        <v>13</v>
      </c>
      <c r="AI34" s="61">
        <v>3</v>
      </c>
      <c r="AJ34" s="61"/>
      <c r="AK34" s="61"/>
      <c r="AL34" s="61"/>
      <c r="AM34" s="61">
        <v>1</v>
      </c>
      <c r="AN34" s="61">
        <v>4</v>
      </c>
      <c r="AO34" s="92"/>
      <c r="AP34" s="54"/>
      <c r="AQ34" s="76">
        <f t="shared" si="0"/>
        <v>15</v>
      </c>
      <c r="AR34" s="55"/>
      <c r="AS34" s="54"/>
      <c r="AT34" s="49" t="s">
        <v>90</v>
      </c>
      <c r="AU34" s="81">
        <f t="shared" si="1"/>
        <v>4</v>
      </c>
      <c r="AV34" s="54"/>
      <c r="AW34" s="98">
        <f t="shared" si="2"/>
        <v>0.26666666666666666</v>
      </c>
      <c r="AX34" s="55"/>
    </row>
    <row r="35" spans="1:50" s="56" customFormat="1" ht="15" customHeight="1">
      <c r="A35" s="48"/>
      <c r="B35" s="49" t="s">
        <v>57</v>
      </c>
      <c r="C35" s="49" t="s">
        <v>91</v>
      </c>
      <c r="D35" s="49" t="s">
        <v>107</v>
      </c>
      <c r="E35" s="50"/>
      <c r="F35" s="59"/>
      <c r="G35" s="65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92"/>
      <c r="AP35" s="54"/>
      <c r="AQ35" s="76">
        <f t="shared" si="0"/>
        <v>0</v>
      </c>
      <c r="AR35" s="55"/>
      <c r="AS35" s="54"/>
      <c r="AT35" s="49" t="s">
        <v>91</v>
      </c>
      <c r="AU35" s="81">
        <f t="shared" si="1"/>
        <v>0</v>
      </c>
      <c r="AV35" s="54"/>
      <c r="AW35" s="98"/>
      <c r="AX35" s="55"/>
    </row>
    <row r="36" spans="1:50" s="56" customFormat="1" ht="15" customHeight="1">
      <c r="A36" s="48"/>
      <c r="B36" s="49" t="s">
        <v>57</v>
      </c>
      <c r="C36" s="49" t="s">
        <v>92</v>
      </c>
      <c r="D36" s="49" t="s">
        <v>26</v>
      </c>
      <c r="E36" s="50"/>
      <c r="F36" s="59"/>
      <c r="G36" s="65"/>
      <c r="H36" s="60"/>
      <c r="I36" s="60"/>
      <c r="J36" s="60"/>
      <c r="K36" s="60">
        <v>1</v>
      </c>
      <c r="L36" s="60">
        <v>2</v>
      </c>
      <c r="M36" s="60"/>
      <c r="N36" s="60"/>
      <c r="O36" s="60">
        <v>1</v>
      </c>
      <c r="P36" s="60"/>
      <c r="Q36" s="60"/>
      <c r="R36" s="60"/>
      <c r="S36" s="60"/>
      <c r="T36" s="60">
        <v>2</v>
      </c>
      <c r="U36" s="60">
        <v>24</v>
      </c>
      <c r="V36" s="60"/>
      <c r="W36" s="60"/>
      <c r="X36" s="60"/>
      <c r="Y36" s="60"/>
      <c r="Z36" s="60"/>
      <c r="AA36" s="61"/>
      <c r="AB36" s="61">
        <v>1</v>
      </c>
      <c r="AC36" s="61"/>
      <c r="AD36" s="61"/>
      <c r="AE36" s="61"/>
      <c r="AF36" s="61"/>
      <c r="AG36" s="61"/>
      <c r="AH36" s="61"/>
      <c r="AI36" s="61">
        <v>1</v>
      </c>
      <c r="AJ36" s="61"/>
      <c r="AK36" s="61"/>
      <c r="AL36" s="61"/>
      <c r="AM36" s="61"/>
      <c r="AN36" s="61"/>
      <c r="AO36" s="92"/>
      <c r="AP36" s="54"/>
      <c r="AQ36" s="76">
        <f t="shared" si="0"/>
        <v>7</v>
      </c>
      <c r="AR36" s="55"/>
      <c r="AS36" s="54"/>
      <c r="AT36" s="49" t="s">
        <v>92</v>
      </c>
      <c r="AU36" s="81">
        <f t="shared" si="1"/>
        <v>6</v>
      </c>
      <c r="AV36" s="54"/>
      <c r="AW36" s="98">
        <f t="shared" si="2"/>
        <v>0.8571428571428571</v>
      </c>
      <c r="AX36" s="55"/>
    </row>
    <row r="37" spans="1:50" s="56" customFormat="1" ht="15" customHeight="1">
      <c r="A37" s="48"/>
      <c r="B37" s="49" t="s">
        <v>57</v>
      </c>
      <c r="C37" s="49" t="s">
        <v>32</v>
      </c>
      <c r="D37" s="49" t="s">
        <v>12</v>
      </c>
      <c r="E37" s="50"/>
      <c r="F37" s="59"/>
      <c r="G37" s="65"/>
      <c r="H37" s="60"/>
      <c r="I37" s="60"/>
      <c r="J37" s="60" t="s">
        <v>23</v>
      </c>
      <c r="K37" s="60"/>
      <c r="L37" s="60"/>
      <c r="M37" s="60"/>
      <c r="N37" s="60"/>
      <c r="O37" s="60"/>
      <c r="P37" s="60"/>
      <c r="Q37" s="60"/>
      <c r="R37" s="60"/>
      <c r="S37" s="60"/>
      <c r="T37" s="60">
        <v>55</v>
      </c>
      <c r="U37" s="60">
        <v>24</v>
      </c>
      <c r="V37" s="60"/>
      <c r="W37" s="60">
        <v>3</v>
      </c>
      <c r="X37" s="60"/>
      <c r="Y37" s="60">
        <v>21</v>
      </c>
      <c r="Z37" s="60">
        <v>8</v>
      </c>
      <c r="AA37" s="61"/>
      <c r="AB37" s="61">
        <v>12</v>
      </c>
      <c r="AC37" s="61"/>
      <c r="AD37" s="61">
        <v>6</v>
      </c>
      <c r="AE37" s="61"/>
      <c r="AF37" s="61"/>
      <c r="AG37" s="61">
        <v>35</v>
      </c>
      <c r="AH37" s="61" t="s">
        <v>163</v>
      </c>
      <c r="AI37" s="61" t="s">
        <v>23</v>
      </c>
      <c r="AJ37" s="61"/>
      <c r="AK37" s="61"/>
      <c r="AL37" s="61"/>
      <c r="AM37" s="61"/>
      <c r="AN37" s="61"/>
      <c r="AO37" s="92"/>
      <c r="AP37" s="54"/>
      <c r="AQ37" s="76">
        <f t="shared" si="0"/>
        <v>11</v>
      </c>
      <c r="AR37" s="55"/>
      <c r="AS37" s="54"/>
      <c r="AT37" s="49" t="s">
        <v>32</v>
      </c>
      <c r="AU37" s="81">
        <f t="shared" si="1"/>
        <v>1</v>
      </c>
      <c r="AV37" s="54"/>
      <c r="AW37" s="98">
        <f t="shared" si="2"/>
        <v>0.09090909090909091</v>
      </c>
      <c r="AX37" s="55"/>
    </row>
    <row r="38" spans="1:50" s="56" customFormat="1" ht="15" customHeight="1">
      <c r="A38" s="48"/>
      <c r="B38" s="49" t="s">
        <v>58</v>
      </c>
      <c r="C38" s="49" t="s">
        <v>93</v>
      </c>
      <c r="D38" s="49" t="s">
        <v>29</v>
      </c>
      <c r="E38" s="50"/>
      <c r="F38" s="59"/>
      <c r="G38" s="65">
        <v>2</v>
      </c>
      <c r="H38" s="60"/>
      <c r="I38" s="60"/>
      <c r="J38" s="60"/>
      <c r="K38" s="60"/>
      <c r="L38" s="60"/>
      <c r="M38" s="60">
        <v>3</v>
      </c>
      <c r="N38" s="60">
        <v>2</v>
      </c>
      <c r="O38" s="60"/>
      <c r="P38" s="60">
        <v>6</v>
      </c>
      <c r="Q38" s="60"/>
      <c r="R38" s="60"/>
      <c r="S38" s="60"/>
      <c r="T38" s="60">
        <v>19</v>
      </c>
      <c r="U38" s="60">
        <v>24</v>
      </c>
      <c r="V38" s="60"/>
      <c r="W38" s="60"/>
      <c r="X38" s="60"/>
      <c r="Y38" s="60">
        <v>12</v>
      </c>
      <c r="Z38" s="60">
        <v>9</v>
      </c>
      <c r="AA38" s="61"/>
      <c r="AB38" s="61"/>
      <c r="AC38" s="61">
        <v>5</v>
      </c>
      <c r="AD38" s="61"/>
      <c r="AE38" s="61">
        <v>14</v>
      </c>
      <c r="AF38" s="61"/>
      <c r="AG38" s="61">
        <v>9</v>
      </c>
      <c r="AH38" s="61" t="s">
        <v>163</v>
      </c>
      <c r="AI38" s="61"/>
      <c r="AJ38" s="61"/>
      <c r="AK38" s="61"/>
      <c r="AL38" s="61"/>
      <c r="AM38" s="61"/>
      <c r="AN38" s="61"/>
      <c r="AO38" s="92"/>
      <c r="AP38" s="54"/>
      <c r="AQ38" s="76">
        <f t="shared" si="0"/>
        <v>12</v>
      </c>
      <c r="AR38" s="55"/>
      <c r="AS38" s="54"/>
      <c r="AT38" s="49" t="s">
        <v>93</v>
      </c>
      <c r="AU38" s="81">
        <f t="shared" si="1"/>
        <v>3</v>
      </c>
      <c r="AV38" s="54"/>
      <c r="AW38" s="98">
        <f t="shared" si="2"/>
        <v>0.25</v>
      </c>
      <c r="AX38" s="55"/>
    </row>
    <row r="39" spans="1:50" s="56" customFormat="1" ht="15" customHeight="1">
      <c r="A39" s="48"/>
      <c r="B39" s="49" t="s">
        <v>58</v>
      </c>
      <c r="C39" s="49" t="s">
        <v>94</v>
      </c>
      <c r="D39" s="49" t="s">
        <v>108</v>
      </c>
      <c r="E39" s="50"/>
      <c r="F39" s="59">
        <v>4</v>
      </c>
      <c r="G39" s="65"/>
      <c r="H39" s="60"/>
      <c r="I39" s="60">
        <v>3</v>
      </c>
      <c r="J39" s="60"/>
      <c r="K39" s="60"/>
      <c r="L39" s="60"/>
      <c r="M39" s="60"/>
      <c r="N39" s="60"/>
      <c r="O39" s="60"/>
      <c r="P39" s="60">
        <v>5</v>
      </c>
      <c r="Q39" s="60">
        <v>2</v>
      </c>
      <c r="R39" s="60"/>
      <c r="S39" s="60"/>
      <c r="T39" s="60">
        <v>5</v>
      </c>
      <c r="U39" s="60">
        <v>24</v>
      </c>
      <c r="V39" s="60"/>
      <c r="W39" s="60">
        <v>2</v>
      </c>
      <c r="X39" s="60"/>
      <c r="Y39" s="60"/>
      <c r="Z39" s="60"/>
      <c r="AA39" s="61"/>
      <c r="AB39" s="61"/>
      <c r="AC39" s="61"/>
      <c r="AD39" s="61"/>
      <c r="AE39" s="61"/>
      <c r="AF39" s="61"/>
      <c r="AG39" s="61">
        <v>2</v>
      </c>
      <c r="AH39" s="61">
        <v>2</v>
      </c>
      <c r="AI39" s="61"/>
      <c r="AJ39" s="61"/>
      <c r="AK39" s="61">
        <v>5</v>
      </c>
      <c r="AL39" s="61"/>
      <c r="AM39" s="61"/>
      <c r="AN39" s="61"/>
      <c r="AO39" s="92"/>
      <c r="AP39" s="54"/>
      <c r="AQ39" s="76">
        <f aca="true" t="shared" si="3" ref="AQ39:AQ55">COUNTA(F39:AO39)</f>
        <v>10</v>
      </c>
      <c r="AR39" s="55"/>
      <c r="AS39" s="54"/>
      <c r="AT39" s="49" t="s">
        <v>186</v>
      </c>
      <c r="AU39" s="81">
        <f aca="true" t="shared" si="4" ref="AU39:AU55">COUNTIF(F39:AO39,"&lt;4")</f>
        <v>5</v>
      </c>
      <c r="AV39" s="54"/>
      <c r="AW39" s="98">
        <f t="shared" si="2"/>
        <v>0.5</v>
      </c>
      <c r="AX39" s="55"/>
    </row>
    <row r="40" spans="1:50" s="12" customFormat="1" ht="15" customHeight="1">
      <c r="A40" s="57"/>
      <c r="B40" s="49" t="s">
        <v>58</v>
      </c>
      <c r="C40" s="49" t="s">
        <v>95</v>
      </c>
      <c r="D40" s="49" t="s">
        <v>109</v>
      </c>
      <c r="E40" s="58"/>
      <c r="F40" s="59"/>
      <c r="G40" s="65"/>
      <c r="H40" s="60"/>
      <c r="I40" s="60">
        <v>5</v>
      </c>
      <c r="J40" s="60"/>
      <c r="K40" s="60"/>
      <c r="L40" s="60"/>
      <c r="M40" s="60">
        <v>5</v>
      </c>
      <c r="N40" s="60">
        <v>10</v>
      </c>
      <c r="O40" s="60"/>
      <c r="P40" s="60">
        <v>11</v>
      </c>
      <c r="Q40" s="60" t="s">
        <v>23</v>
      </c>
      <c r="R40" s="60"/>
      <c r="S40" s="60"/>
      <c r="T40" s="60">
        <v>23</v>
      </c>
      <c r="U40" s="60"/>
      <c r="V40" s="60">
        <v>2</v>
      </c>
      <c r="W40" s="60"/>
      <c r="X40" s="60"/>
      <c r="Y40" s="60">
        <v>8</v>
      </c>
      <c r="Z40" s="60">
        <v>6</v>
      </c>
      <c r="AA40" s="61">
        <v>10</v>
      </c>
      <c r="AB40" s="61">
        <v>11</v>
      </c>
      <c r="AC40" s="61"/>
      <c r="AD40" s="61"/>
      <c r="AE40" s="61"/>
      <c r="AF40" s="61">
        <v>14</v>
      </c>
      <c r="AG40" s="61">
        <v>24</v>
      </c>
      <c r="AH40" s="61" t="s">
        <v>162</v>
      </c>
      <c r="AI40" s="61"/>
      <c r="AJ40" s="61">
        <v>20</v>
      </c>
      <c r="AK40" s="61">
        <v>3</v>
      </c>
      <c r="AL40" s="61"/>
      <c r="AM40" s="61">
        <v>2</v>
      </c>
      <c r="AN40" s="61"/>
      <c r="AO40" s="92"/>
      <c r="AP40" s="62"/>
      <c r="AQ40" s="76">
        <f t="shared" si="3"/>
        <v>17</v>
      </c>
      <c r="AR40" s="63"/>
      <c r="AS40" s="62"/>
      <c r="AT40" s="49" t="s">
        <v>95</v>
      </c>
      <c r="AU40" s="81">
        <f t="shared" si="4"/>
        <v>3</v>
      </c>
      <c r="AV40" s="62"/>
      <c r="AW40" s="98">
        <f t="shared" si="2"/>
        <v>0.17647058823529413</v>
      </c>
      <c r="AX40" s="63"/>
    </row>
    <row r="41" spans="1:50" s="12" customFormat="1" ht="15" customHeight="1">
      <c r="A41" s="57"/>
      <c r="B41" s="49" t="s">
        <v>59</v>
      </c>
      <c r="C41" s="49" t="s">
        <v>35</v>
      </c>
      <c r="D41" s="49" t="s">
        <v>16</v>
      </c>
      <c r="E41" s="58"/>
      <c r="F41" s="59"/>
      <c r="G41" s="65"/>
      <c r="H41" s="60"/>
      <c r="I41" s="60"/>
      <c r="J41" s="60">
        <v>1</v>
      </c>
      <c r="K41" s="60"/>
      <c r="L41" s="60"/>
      <c r="M41" s="60">
        <v>5</v>
      </c>
      <c r="N41" s="60">
        <v>3</v>
      </c>
      <c r="O41" s="60"/>
      <c r="P41" s="60">
        <v>1</v>
      </c>
      <c r="Q41" s="60">
        <v>2</v>
      </c>
      <c r="R41" s="60">
        <v>1</v>
      </c>
      <c r="S41" s="60">
        <v>1</v>
      </c>
      <c r="T41" s="60">
        <v>7</v>
      </c>
      <c r="U41" s="60">
        <v>45</v>
      </c>
      <c r="V41" s="60">
        <v>1</v>
      </c>
      <c r="W41" s="60">
        <v>4</v>
      </c>
      <c r="X41" s="60"/>
      <c r="Y41" s="60"/>
      <c r="Z41" s="60"/>
      <c r="AA41" s="61">
        <v>11</v>
      </c>
      <c r="AB41" s="61">
        <v>12</v>
      </c>
      <c r="AC41" s="61"/>
      <c r="AD41" s="61">
        <v>18</v>
      </c>
      <c r="AE41" s="61"/>
      <c r="AF41" s="61"/>
      <c r="AG41" s="61">
        <v>16</v>
      </c>
      <c r="AH41" s="61">
        <v>12</v>
      </c>
      <c r="AI41" s="61"/>
      <c r="AJ41" s="61">
        <v>1</v>
      </c>
      <c r="AK41" s="61">
        <v>1</v>
      </c>
      <c r="AL41" s="61"/>
      <c r="AM41" s="61">
        <v>3</v>
      </c>
      <c r="AN41" s="61">
        <v>4</v>
      </c>
      <c r="AO41" s="92"/>
      <c r="AP41" s="62"/>
      <c r="AQ41" s="76">
        <f t="shared" si="3"/>
        <v>20</v>
      </c>
      <c r="AR41" s="63"/>
      <c r="AS41" s="62"/>
      <c r="AT41" s="49" t="s">
        <v>35</v>
      </c>
      <c r="AU41" s="81">
        <f t="shared" si="4"/>
        <v>10</v>
      </c>
      <c r="AV41" s="62"/>
      <c r="AW41" s="98">
        <f t="shared" si="2"/>
        <v>0.5</v>
      </c>
      <c r="AX41" s="63"/>
    </row>
    <row r="42" spans="1:50" s="12" customFormat="1" ht="15" customHeight="1">
      <c r="A42" s="57"/>
      <c r="B42" s="49" t="s">
        <v>59</v>
      </c>
      <c r="C42" s="49" t="s">
        <v>96</v>
      </c>
      <c r="D42" s="49" t="s">
        <v>30</v>
      </c>
      <c r="E42" s="58"/>
      <c r="F42" s="59"/>
      <c r="G42" s="65"/>
      <c r="H42" s="60">
        <v>5</v>
      </c>
      <c r="I42" s="60"/>
      <c r="J42" s="60">
        <v>1</v>
      </c>
      <c r="K42" s="60"/>
      <c r="L42" s="60"/>
      <c r="M42" s="60">
        <v>2</v>
      </c>
      <c r="N42" s="60">
        <v>2</v>
      </c>
      <c r="O42" s="60"/>
      <c r="P42" s="60">
        <v>1</v>
      </c>
      <c r="Q42" s="60">
        <v>1</v>
      </c>
      <c r="R42" s="60">
        <v>4</v>
      </c>
      <c r="S42" s="60">
        <v>2</v>
      </c>
      <c r="T42" s="60">
        <v>8</v>
      </c>
      <c r="U42" s="60">
        <v>45</v>
      </c>
      <c r="V42" s="60">
        <v>1</v>
      </c>
      <c r="W42" s="60">
        <v>1</v>
      </c>
      <c r="X42" s="60"/>
      <c r="Y42" s="60"/>
      <c r="Z42" s="60"/>
      <c r="AA42" s="61">
        <v>2</v>
      </c>
      <c r="AB42" s="61">
        <v>4</v>
      </c>
      <c r="AC42" s="61"/>
      <c r="AD42" s="61">
        <v>5</v>
      </c>
      <c r="AE42" s="61"/>
      <c r="AF42" s="61"/>
      <c r="AG42" s="61">
        <v>10</v>
      </c>
      <c r="AH42" s="61">
        <v>6</v>
      </c>
      <c r="AI42" s="61"/>
      <c r="AJ42" s="61">
        <v>1</v>
      </c>
      <c r="AK42" s="61">
        <v>2</v>
      </c>
      <c r="AL42" s="61"/>
      <c r="AM42" s="61">
        <v>1</v>
      </c>
      <c r="AN42" s="61">
        <v>7</v>
      </c>
      <c r="AO42" s="92"/>
      <c r="AP42" s="62"/>
      <c r="AQ42" s="76">
        <f t="shared" si="3"/>
        <v>21</v>
      </c>
      <c r="AR42" s="63"/>
      <c r="AS42" s="62"/>
      <c r="AT42" s="49" t="s">
        <v>96</v>
      </c>
      <c r="AU42" s="81">
        <f t="shared" si="4"/>
        <v>12</v>
      </c>
      <c r="AV42" s="62"/>
      <c r="AW42" s="98">
        <f t="shared" si="2"/>
        <v>0.5714285714285714</v>
      </c>
      <c r="AX42" s="63"/>
    </row>
    <row r="43" spans="1:50" s="12" customFormat="1" ht="15" customHeight="1">
      <c r="A43" s="57"/>
      <c r="B43" s="49" t="s">
        <v>59</v>
      </c>
      <c r="C43" s="49" t="s">
        <v>15</v>
      </c>
      <c r="D43" s="49" t="s">
        <v>12</v>
      </c>
      <c r="E43" s="58"/>
      <c r="F43" s="59"/>
      <c r="G43" s="65"/>
      <c r="H43" s="60">
        <v>3</v>
      </c>
      <c r="I43" s="60">
        <v>1</v>
      </c>
      <c r="J43" s="60" t="s">
        <v>23</v>
      </c>
      <c r="K43" s="60"/>
      <c r="L43" s="60"/>
      <c r="M43" s="60">
        <v>3</v>
      </c>
      <c r="N43" s="60">
        <v>2</v>
      </c>
      <c r="O43" s="60"/>
      <c r="P43" s="60">
        <v>7</v>
      </c>
      <c r="Q43" s="60">
        <v>1</v>
      </c>
      <c r="R43" s="60">
        <v>1</v>
      </c>
      <c r="S43" s="60">
        <v>1</v>
      </c>
      <c r="T43" s="60">
        <v>15</v>
      </c>
      <c r="U43" s="60">
        <v>24</v>
      </c>
      <c r="V43" s="60">
        <v>1</v>
      </c>
      <c r="W43" s="60">
        <v>1</v>
      </c>
      <c r="X43" s="60"/>
      <c r="Y43" s="60"/>
      <c r="Z43" s="60"/>
      <c r="AA43" s="61">
        <v>9</v>
      </c>
      <c r="AB43" s="61">
        <v>2</v>
      </c>
      <c r="AC43" s="61">
        <v>9</v>
      </c>
      <c r="AD43" s="61"/>
      <c r="AE43" s="61">
        <v>36</v>
      </c>
      <c r="AF43" s="61"/>
      <c r="AG43" s="61">
        <v>6</v>
      </c>
      <c r="AH43" s="61" t="s">
        <v>163</v>
      </c>
      <c r="AI43" s="61"/>
      <c r="AJ43" s="61">
        <v>10</v>
      </c>
      <c r="AK43" s="61">
        <v>2</v>
      </c>
      <c r="AL43" s="61"/>
      <c r="AM43" s="61">
        <v>1</v>
      </c>
      <c r="AN43" s="61"/>
      <c r="AO43" s="92"/>
      <c r="AP43" s="62"/>
      <c r="AQ43" s="76">
        <f t="shared" si="3"/>
        <v>22</v>
      </c>
      <c r="AR43" s="63"/>
      <c r="AS43" s="62"/>
      <c r="AT43" s="49" t="s">
        <v>187</v>
      </c>
      <c r="AU43" s="81">
        <f t="shared" si="4"/>
        <v>12</v>
      </c>
      <c r="AV43" s="62"/>
      <c r="AW43" s="98">
        <f t="shared" si="2"/>
        <v>0.5454545454545454</v>
      </c>
      <c r="AX43" s="63"/>
    </row>
    <row r="44" spans="1:50" s="56" customFormat="1" ht="15" customHeight="1">
      <c r="A44" s="48"/>
      <c r="B44" s="49" t="s">
        <v>59</v>
      </c>
      <c r="C44" s="49" t="s">
        <v>97</v>
      </c>
      <c r="D44" s="49" t="s">
        <v>110</v>
      </c>
      <c r="E44" s="50"/>
      <c r="F44" s="59"/>
      <c r="G44" s="65"/>
      <c r="H44" s="60"/>
      <c r="I44" s="60"/>
      <c r="J44" s="60"/>
      <c r="K44" s="60"/>
      <c r="L44" s="60"/>
      <c r="M44" s="60" t="s">
        <v>23</v>
      </c>
      <c r="N44" s="60">
        <v>1</v>
      </c>
      <c r="O44" s="60"/>
      <c r="P44" s="60">
        <v>3</v>
      </c>
      <c r="Q44" s="60"/>
      <c r="R44" s="60" t="s">
        <v>23</v>
      </c>
      <c r="S44" s="60">
        <v>3</v>
      </c>
      <c r="T44" s="60">
        <v>6</v>
      </c>
      <c r="U44" s="60">
        <v>33</v>
      </c>
      <c r="V44" s="60">
        <v>1</v>
      </c>
      <c r="W44" s="60"/>
      <c r="X44" s="60"/>
      <c r="Y44" s="60"/>
      <c r="Z44" s="60"/>
      <c r="AA44" s="61"/>
      <c r="AB44" s="61">
        <v>11</v>
      </c>
      <c r="AC44" s="61">
        <v>6</v>
      </c>
      <c r="AD44" s="61"/>
      <c r="AE44" s="61">
        <v>25</v>
      </c>
      <c r="AF44" s="61"/>
      <c r="AG44" s="61" t="s">
        <v>23</v>
      </c>
      <c r="AH44" s="61">
        <v>2</v>
      </c>
      <c r="AI44" s="61"/>
      <c r="AJ44" s="61"/>
      <c r="AK44" s="61"/>
      <c r="AL44" s="61"/>
      <c r="AM44" s="61">
        <v>1</v>
      </c>
      <c r="AN44" s="61"/>
      <c r="AO44" s="92"/>
      <c r="AP44" s="54"/>
      <c r="AQ44" s="76">
        <f t="shared" si="3"/>
        <v>14</v>
      </c>
      <c r="AR44" s="55"/>
      <c r="AS44" s="54"/>
      <c r="AT44" s="49" t="s">
        <v>97</v>
      </c>
      <c r="AU44" s="81">
        <f t="shared" si="4"/>
        <v>6</v>
      </c>
      <c r="AV44" s="54"/>
      <c r="AW44" s="98">
        <f t="shared" si="2"/>
        <v>0.42857142857142855</v>
      </c>
      <c r="AX44" s="55"/>
    </row>
    <row r="45" spans="1:50" s="56" customFormat="1" ht="15" customHeight="1">
      <c r="A45" s="48"/>
      <c r="B45" s="49" t="s">
        <v>60</v>
      </c>
      <c r="C45" s="49" t="s">
        <v>98</v>
      </c>
      <c r="D45" s="49" t="s">
        <v>110</v>
      </c>
      <c r="E45" s="50"/>
      <c r="F45" s="59">
        <v>9</v>
      </c>
      <c r="G45" s="60">
        <v>12</v>
      </c>
      <c r="H45" s="60"/>
      <c r="I45" s="60">
        <v>3</v>
      </c>
      <c r="J45" s="60">
        <v>1</v>
      </c>
      <c r="K45" s="60"/>
      <c r="L45" s="60"/>
      <c r="M45" s="60"/>
      <c r="N45" s="60"/>
      <c r="O45" s="60">
        <v>1</v>
      </c>
      <c r="P45" s="60">
        <v>11</v>
      </c>
      <c r="Q45" s="60"/>
      <c r="R45" s="60">
        <v>10</v>
      </c>
      <c r="S45" s="60">
        <v>2</v>
      </c>
      <c r="T45" s="60"/>
      <c r="U45" s="60"/>
      <c r="V45" s="60"/>
      <c r="W45" s="60"/>
      <c r="X45" s="60"/>
      <c r="Y45" s="60"/>
      <c r="Z45" s="60"/>
      <c r="AA45" s="61"/>
      <c r="AB45" s="61">
        <v>17</v>
      </c>
      <c r="AC45" s="61"/>
      <c r="AD45" s="61"/>
      <c r="AE45" s="61"/>
      <c r="AF45" s="61"/>
      <c r="AG45" s="61"/>
      <c r="AH45" s="61"/>
      <c r="AI45" s="61"/>
      <c r="AJ45" s="61">
        <v>16</v>
      </c>
      <c r="AK45" s="61">
        <v>12</v>
      </c>
      <c r="AL45" s="61"/>
      <c r="AM45" s="61" t="s">
        <v>23</v>
      </c>
      <c r="AN45" s="61"/>
      <c r="AO45" s="92"/>
      <c r="AP45" s="54"/>
      <c r="AQ45" s="76">
        <f t="shared" si="3"/>
        <v>12</v>
      </c>
      <c r="AR45" s="55"/>
      <c r="AS45" s="54"/>
      <c r="AT45" s="49" t="s">
        <v>98</v>
      </c>
      <c r="AU45" s="81">
        <f t="shared" si="4"/>
        <v>4</v>
      </c>
      <c r="AV45" s="54"/>
      <c r="AW45" s="98">
        <f t="shared" si="2"/>
        <v>0.3333333333333333</v>
      </c>
      <c r="AX45" s="55"/>
    </row>
    <row r="46" spans="1:50" s="12" customFormat="1" ht="15" customHeight="1">
      <c r="A46" s="57"/>
      <c r="B46" s="49" t="s">
        <v>61</v>
      </c>
      <c r="C46" s="49" t="s">
        <v>99</v>
      </c>
      <c r="D46" s="49" t="s">
        <v>110</v>
      </c>
      <c r="E46" s="58"/>
      <c r="F46" s="59"/>
      <c r="G46" s="65">
        <v>2</v>
      </c>
      <c r="H46" s="60">
        <v>16</v>
      </c>
      <c r="I46" s="60"/>
      <c r="J46" s="60">
        <v>1</v>
      </c>
      <c r="K46" s="60"/>
      <c r="L46" s="60"/>
      <c r="M46" s="60"/>
      <c r="N46" s="60"/>
      <c r="O46" s="60"/>
      <c r="P46" s="60">
        <v>3</v>
      </c>
      <c r="Q46" s="60" t="s">
        <v>23</v>
      </c>
      <c r="R46" s="60"/>
      <c r="S46" s="60"/>
      <c r="T46" s="60"/>
      <c r="U46" s="60"/>
      <c r="V46" s="60"/>
      <c r="W46" s="60">
        <v>3</v>
      </c>
      <c r="X46" s="60" t="s">
        <v>23</v>
      </c>
      <c r="Y46" s="60"/>
      <c r="Z46" s="60"/>
      <c r="AA46" s="61"/>
      <c r="AB46" s="61"/>
      <c r="AC46" s="61"/>
      <c r="AD46" s="61"/>
      <c r="AE46" s="61"/>
      <c r="AF46" s="61"/>
      <c r="AG46" s="61">
        <v>10</v>
      </c>
      <c r="AH46" s="61" t="s">
        <v>162</v>
      </c>
      <c r="AI46" s="61"/>
      <c r="AJ46" s="61"/>
      <c r="AK46" s="61"/>
      <c r="AL46" s="61"/>
      <c r="AM46" s="61">
        <v>2</v>
      </c>
      <c r="AN46" s="61"/>
      <c r="AO46" s="92"/>
      <c r="AP46" s="62"/>
      <c r="AQ46" s="76">
        <f t="shared" si="3"/>
        <v>10</v>
      </c>
      <c r="AR46" s="63"/>
      <c r="AS46" s="62"/>
      <c r="AT46" s="49" t="s">
        <v>99</v>
      </c>
      <c r="AU46" s="81">
        <f t="shared" si="4"/>
        <v>5</v>
      </c>
      <c r="AV46" s="62"/>
      <c r="AW46" s="98">
        <f t="shared" si="2"/>
        <v>0.5</v>
      </c>
      <c r="AX46" s="63"/>
    </row>
    <row r="47" spans="1:50" s="12" customFormat="1" ht="15" customHeight="1">
      <c r="A47" s="57"/>
      <c r="B47" s="49" t="s">
        <v>62</v>
      </c>
      <c r="C47" s="49" t="s">
        <v>31</v>
      </c>
      <c r="D47" s="49" t="s">
        <v>29</v>
      </c>
      <c r="E47" s="58"/>
      <c r="F47" s="59"/>
      <c r="G47" s="65">
        <v>11</v>
      </c>
      <c r="H47" s="60">
        <v>23</v>
      </c>
      <c r="I47" s="60"/>
      <c r="J47" s="60"/>
      <c r="K47" s="60"/>
      <c r="L47" s="60"/>
      <c r="M47" s="60">
        <v>14</v>
      </c>
      <c r="N47" s="60">
        <v>10</v>
      </c>
      <c r="O47" s="60"/>
      <c r="P47" s="60"/>
      <c r="Q47" s="60"/>
      <c r="R47" s="60">
        <v>11</v>
      </c>
      <c r="S47" s="60">
        <v>6</v>
      </c>
      <c r="T47" s="60">
        <v>75</v>
      </c>
      <c r="U47" s="60">
        <v>45</v>
      </c>
      <c r="V47" s="60"/>
      <c r="W47" s="60"/>
      <c r="X47" s="60"/>
      <c r="Y47" s="60"/>
      <c r="Z47" s="60"/>
      <c r="AA47" s="61"/>
      <c r="AB47" s="61">
        <v>20</v>
      </c>
      <c r="AC47" s="61"/>
      <c r="AD47" s="61">
        <v>14</v>
      </c>
      <c r="AE47" s="61"/>
      <c r="AF47" s="61">
        <v>15</v>
      </c>
      <c r="AG47" s="61">
        <v>5</v>
      </c>
      <c r="AH47" s="61" t="s">
        <v>162</v>
      </c>
      <c r="AI47" s="61"/>
      <c r="AJ47" s="61">
        <v>10</v>
      </c>
      <c r="AK47" s="61"/>
      <c r="AL47" s="61"/>
      <c r="AM47" s="61"/>
      <c r="AN47" s="61"/>
      <c r="AO47" s="92"/>
      <c r="AP47" s="62"/>
      <c r="AQ47" s="76">
        <f t="shared" si="3"/>
        <v>14</v>
      </c>
      <c r="AR47" s="63"/>
      <c r="AS47" s="62"/>
      <c r="AT47" s="49" t="s">
        <v>31</v>
      </c>
      <c r="AU47" s="81">
        <f t="shared" si="4"/>
        <v>0</v>
      </c>
      <c r="AV47" s="62"/>
      <c r="AW47" s="98">
        <f t="shared" si="2"/>
        <v>0</v>
      </c>
      <c r="AX47" s="63"/>
    </row>
    <row r="48" spans="1:50" s="12" customFormat="1" ht="15" customHeight="1">
      <c r="A48" s="57"/>
      <c r="B48" s="49" t="s">
        <v>63</v>
      </c>
      <c r="C48" s="49" t="s">
        <v>33</v>
      </c>
      <c r="D48" s="49" t="s">
        <v>24</v>
      </c>
      <c r="E48" s="58"/>
      <c r="F48" s="59" t="s">
        <v>23</v>
      </c>
      <c r="G48" s="65"/>
      <c r="H48" s="60">
        <v>13</v>
      </c>
      <c r="I48" s="60"/>
      <c r="J48" s="60">
        <v>4</v>
      </c>
      <c r="K48" s="60">
        <v>5</v>
      </c>
      <c r="L48" s="60">
        <v>6</v>
      </c>
      <c r="M48" s="60"/>
      <c r="N48" s="60"/>
      <c r="O48" s="60"/>
      <c r="P48" s="60">
        <v>6</v>
      </c>
      <c r="Q48" s="60"/>
      <c r="R48" s="60">
        <v>13</v>
      </c>
      <c r="S48" s="60" t="s">
        <v>23</v>
      </c>
      <c r="T48" s="60">
        <v>30</v>
      </c>
      <c r="U48" s="60">
        <v>63</v>
      </c>
      <c r="V48" s="60"/>
      <c r="W48" s="60" t="s">
        <v>23</v>
      </c>
      <c r="X48" s="60"/>
      <c r="Y48" s="60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>
        <v>3</v>
      </c>
      <c r="AN48" s="61">
        <v>4</v>
      </c>
      <c r="AO48" s="92"/>
      <c r="AP48" s="62"/>
      <c r="AQ48" s="76">
        <f t="shared" si="3"/>
        <v>13</v>
      </c>
      <c r="AR48" s="63"/>
      <c r="AS48" s="62"/>
      <c r="AT48" s="49" t="s">
        <v>33</v>
      </c>
      <c r="AU48" s="81">
        <f t="shared" si="4"/>
        <v>1</v>
      </c>
      <c r="AV48" s="62"/>
      <c r="AW48" s="98">
        <f t="shared" si="2"/>
        <v>0.07692307692307693</v>
      </c>
      <c r="AX48" s="63"/>
    </row>
    <row r="49" spans="1:50" s="12" customFormat="1" ht="15" customHeight="1">
      <c r="A49" s="57"/>
      <c r="B49" s="49" t="s">
        <v>64</v>
      </c>
      <c r="C49" s="49" t="s">
        <v>100</v>
      </c>
      <c r="D49" s="49" t="s">
        <v>105</v>
      </c>
      <c r="E49" s="58"/>
      <c r="F49" s="59">
        <v>12</v>
      </c>
      <c r="G49" s="65">
        <v>5</v>
      </c>
      <c r="H49" s="60">
        <v>12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1"/>
      <c r="AB49" s="61"/>
      <c r="AC49" s="61"/>
      <c r="AD49" s="61" t="s">
        <v>23</v>
      </c>
      <c r="AE49" s="61"/>
      <c r="AF49" s="61"/>
      <c r="AG49" s="61"/>
      <c r="AH49" s="61"/>
      <c r="AI49" s="61"/>
      <c r="AJ49" s="61"/>
      <c r="AK49" s="61">
        <v>19</v>
      </c>
      <c r="AL49" s="61"/>
      <c r="AM49" s="61" t="s">
        <v>23</v>
      </c>
      <c r="AN49" s="61"/>
      <c r="AO49" s="92"/>
      <c r="AP49" s="62"/>
      <c r="AQ49" s="76">
        <f t="shared" si="3"/>
        <v>6</v>
      </c>
      <c r="AR49" s="63"/>
      <c r="AS49" s="62"/>
      <c r="AT49" s="49" t="s">
        <v>100</v>
      </c>
      <c r="AU49" s="81">
        <f t="shared" si="4"/>
        <v>0</v>
      </c>
      <c r="AV49" s="62"/>
      <c r="AW49" s="98">
        <f t="shared" si="2"/>
        <v>0</v>
      </c>
      <c r="AX49" s="63"/>
    </row>
    <row r="50" spans="1:50" s="12" customFormat="1" ht="15" customHeight="1">
      <c r="A50" s="57"/>
      <c r="B50" s="49" t="s">
        <v>64</v>
      </c>
      <c r="C50" s="49" t="s">
        <v>101</v>
      </c>
      <c r="D50" s="49" t="s">
        <v>111</v>
      </c>
      <c r="E50" s="58"/>
      <c r="F50" s="59">
        <v>11</v>
      </c>
      <c r="G50" s="65">
        <v>14</v>
      </c>
      <c r="H50" s="60">
        <v>22</v>
      </c>
      <c r="I50" s="60"/>
      <c r="J50" s="60">
        <v>4</v>
      </c>
      <c r="K50" s="60"/>
      <c r="L50" s="60"/>
      <c r="M50" s="60"/>
      <c r="N50" s="60"/>
      <c r="O50" s="60">
        <v>4</v>
      </c>
      <c r="P50" s="60" t="s">
        <v>23</v>
      </c>
      <c r="Q50" s="60"/>
      <c r="R50" s="60"/>
      <c r="S50" s="60"/>
      <c r="T50" s="60"/>
      <c r="U50" s="60"/>
      <c r="V50" s="60"/>
      <c r="W50" s="60">
        <v>2</v>
      </c>
      <c r="X50" s="60"/>
      <c r="Y50" s="60"/>
      <c r="Z50" s="60"/>
      <c r="AA50" s="61"/>
      <c r="AB50" s="61"/>
      <c r="AC50" s="61"/>
      <c r="AD50" s="61">
        <v>29</v>
      </c>
      <c r="AE50" s="61"/>
      <c r="AF50" s="61">
        <v>29</v>
      </c>
      <c r="AG50" s="61"/>
      <c r="AH50" s="61" t="s">
        <v>23</v>
      </c>
      <c r="AI50" s="61"/>
      <c r="AJ50" s="61"/>
      <c r="AK50" s="61">
        <v>14</v>
      </c>
      <c r="AL50" s="61"/>
      <c r="AM50" s="61" t="s">
        <v>23</v>
      </c>
      <c r="AN50" s="61"/>
      <c r="AO50" s="92"/>
      <c r="AP50" s="62"/>
      <c r="AQ50" s="76">
        <f t="shared" si="3"/>
        <v>12</v>
      </c>
      <c r="AR50" s="63"/>
      <c r="AS50" s="62"/>
      <c r="AT50" s="49" t="s">
        <v>101</v>
      </c>
      <c r="AU50" s="81">
        <f t="shared" si="4"/>
        <v>1</v>
      </c>
      <c r="AV50" s="62"/>
      <c r="AW50" s="98">
        <f t="shared" si="2"/>
        <v>0.08333333333333333</v>
      </c>
      <c r="AX50" s="63"/>
    </row>
    <row r="51" spans="1:50" s="12" customFormat="1" ht="15" customHeight="1">
      <c r="A51" s="57"/>
      <c r="B51" s="49" t="s">
        <v>65</v>
      </c>
      <c r="C51" s="49" t="s">
        <v>75</v>
      </c>
      <c r="D51" s="49" t="s">
        <v>11</v>
      </c>
      <c r="E51" s="58"/>
      <c r="F51" s="59"/>
      <c r="G51" s="65"/>
      <c r="H51" s="60"/>
      <c r="I51" s="60"/>
      <c r="J51" s="66" t="s">
        <v>182</v>
      </c>
      <c r="K51" s="60"/>
      <c r="L51" s="60"/>
      <c r="M51" s="60"/>
      <c r="N51" s="60"/>
      <c r="O51" s="60"/>
      <c r="P51" s="66" t="s">
        <v>163</v>
      </c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92"/>
      <c r="AP51" s="62"/>
      <c r="AQ51" s="76">
        <f t="shared" si="3"/>
        <v>2</v>
      </c>
      <c r="AR51" s="63"/>
      <c r="AS51" s="62"/>
      <c r="AT51" s="49" t="s">
        <v>75</v>
      </c>
      <c r="AU51" s="81">
        <f t="shared" si="4"/>
        <v>0</v>
      </c>
      <c r="AV51" s="62"/>
      <c r="AW51" s="98">
        <f t="shared" si="2"/>
        <v>0</v>
      </c>
      <c r="AX51" s="63"/>
    </row>
    <row r="52" spans="1:50" s="12" customFormat="1" ht="15" customHeight="1">
      <c r="A52" s="57"/>
      <c r="B52" s="49" t="s">
        <v>66</v>
      </c>
      <c r="C52" s="49" t="s">
        <v>102</v>
      </c>
      <c r="D52" s="49" t="s">
        <v>108</v>
      </c>
      <c r="E52" s="58"/>
      <c r="F52" s="59">
        <v>15</v>
      </c>
      <c r="G52" s="65">
        <v>14</v>
      </c>
      <c r="H52" s="60">
        <v>8</v>
      </c>
      <c r="I52" s="60"/>
      <c r="J52" s="60">
        <v>1</v>
      </c>
      <c r="K52" s="60">
        <v>1</v>
      </c>
      <c r="L52" s="60">
        <v>3</v>
      </c>
      <c r="M52" s="60"/>
      <c r="N52" s="60"/>
      <c r="O52" s="60">
        <v>1</v>
      </c>
      <c r="P52" s="60">
        <v>11</v>
      </c>
      <c r="Q52" s="60"/>
      <c r="R52" s="60">
        <v>6</v>
      </c>
      <c r="S52" s="60">
        <v>1</v>
      </c>
      <c r="T52" s="60">
        <v>7</v>
      </c>
      <c r="U52" s="60">
        <v>33</v>
      </c>
      <c r="V52" s="60">
        <v>2</v>
      </c>
      <c r="W52" s="60">
        <v>2</v>
      </c>
      <c r="X52" s="60">
        <v>12</v>
      </c>
      <c r="Y52" s="60">
        <v>12</v>
      </c>
      <c r="Z52" s="60">
        <v>11</v>
      </c>
      <c r="AA52" s="61">
        <v>10</v>
      </c>
      <c r="AB52" s="61">
        <v>6</v>
      </c>
      <c r="AC52" s="61"/>
      <c r="AD52" s="61"/>
      <c r="AE52" s="61"/>
      <c r="AF52" s="61"/>
      <c r="AG52" s="61">
        <v>31</v>
      </c>
      <c r="AH52" s="61">
        <v>2</v>
      </c>
      <c r="AI52" s="61"/>
      <c r="AJ52" s="61">
        <v>16</v>
      </c>
      <c r="AK52" s="61">
        <v>7</v>
      </c>
      <c r="AL52" s="61"/>
      <c r="AM52" s="61">
        <v>2</v>
      </c>
      <c r="AN52" s="61"/>
      <c r="AO52" s="92"/>
      <c r="AP52" s="62"/>
      <c r="AQ52" s="76">
        <f t="shared" si="3"/>
        <v>24</v>
      </c>
      <c r="AR52" s="63"/>
      <c r="AS52" s="62"/>
      <c r="AT52" s="49" t="s">
        <v>102</v>
      </c>
      <c r="AU52" s="81">
        <f t="shared" si="4"/>
        <v>9</v>
      </c>
      <c r="AV52" s="62"/>
      <c r="AW52" s="98">
        <f t="shared" si="2"/>
        <v>0.375</v>
      </c>
      <c r="AX52" s="63"/>
    </row>
    <row r="53" spans="1:50" s="12" customFormat="1" ht="15" customHeight="1">
      <c r="A53" s="57"/>
      <c r="B53" s="49" t="s">
        <v>67</v>
      </c>
      <c r="C53" s="49" t="s">
        <v>103</v>
      </c>
      <c r="D53" s="49" t="s">
        <v>28</v>
      </c>
      <c r="E53" s="58"/>
      <c r="F53" s="59">
        <v>9</v>
      </c>
      <c r="G53" s="65">
        <v>11</v>
      </c>
      <c r="H53" s="60">
        <v>4</v>
      </c>
      <c r="I53" s="60">
        <v>2</v>
      </c>
      <c r="J53" s="60">
        <v>5</v>
      </c>
      <c r="K53" s="60">
        <v>2</v>
      </c>
      <c r="L53" s="60"/>
      <c r="M53" s="60"/>
      <c r="N53" s="60"/>
      <c r="O53" s="60">
        <v>2</v>
      </c>
      <c r="P53" s="60">
        <v>3</v>
      </c>
      <c r="Q53" s="60">
        <v>3</v>
      </c>
      <c r="R53" s="60"/>
      <c r="S53" s="60"/>
      <c r="T53" s="60"/>
      <c r="U53" s="60">
        <v>24</v>
      </c>
      <c r="V53" s="60">
        <v>6</v>
      </c>
      <c r="W53" s="60">
        <v>1</v>
      </c>
      <c r="X53" s="60"/>
      <c r="Y53" s="60"/>
      <c r="Z53" s="60"/>
      <c r="AA53" s="61">
        <v>8</v>
      </c>
      <c r="AB53" s="61"/>
      <c r="AC53" s="61"/>
      <c r="AD53" s="61">
        <v>8</v>
      </c>
      <c r="AE53" s="61"/>
      <c r="AF53" s="61"/>
      <c r="AG53" s="61">
        <v>32</v>
      </c>
      <c r="AH53" s="61">
        <v>5</v>
      </c>
      <c r="AI53" s="61"/>
      <c r="AJ53" s="61">
        <v>15</v>
      </c>
      <c r="AK53" s="61">
        <v>3</v>
      </c>
      <c r="AL53" s="61"/>
      <c r="AM53" s="61">
        <v>2</v>
      </c>
      <c r="AN53" s="61"/>
      <c r="AO53" s="92"/>
      <c r="AP53" s="62"/>
      <c r="AQ53" s="76">
        <f t="shared" si="3"/>
        <v>19</v>
      </c>
      <c r="AR53" s="63"/>
      <c r="AS53" s="62"/>
      <c r="AT53" s="49" t="s">
        <v>103</v>
      </c>
      <c r="AU53" s="81">
        <f t="shared" si="4"/>
        <v>8</v>
      </c>
      <c r="AV53" s="62"/>
      <c r="AW53" s="98">
        <f t="shared" si="2"/>
        <v>0.42105263157894735</v>
      </c>
      <c r="AX53" s="63"/>
    </row>
    <row r="54" spans="1:50" s="12" customFormat="1" ht="15" customHeight="1">
      <c r="A54" s="57"/>
      <c r="B54" s="49" t="s">
        <v>68</v>
      </c>
      <c r="C54" s="49" t="s">
        <v>94</v>
      </c>
      <c r="D54" s="49" t="s">
        <v>14</v>
      </c>
      <c r="E54" s="58"/>
      <c r="F54" s="59"/>
      <c r="G54" s="65"/>
      <c r="H54" s="60">
        <v>10</v>
      </c>
      <c r="I54" s="60">
        <v>3</v>
      </c>
      <c r="J54" s="60"/>
      <c r="K54" s="60"/>
      <c r="L54" s="60"/>
      <c r="M54" s="60"/>
      <c r="N54" s="60"/>
      <c r="O54" s="60">
        <v>1</v>
      </c>
      <c r="P54" s="60">
        <v>24</v>
      </c>
      <c r="Q54" s="60">
        <v>2</v>
      </c>
      <c r="R54" s="60"/>
      <c r="S54" s="60"/>
      <c r="T54" s="60"/>
      <c r="U54" s="60"/>
      <c r="V54" s="60">
        <v>3</v>
      </c>
      <c r="W54" s="60" t="s">
        <v>23</v>
      </c>
      <c r="X54" s="60"/>
      <c r="Y54" s="60"/>
      <c r="Z54" s="60"/>
      <c r="AA54" s="61">
        <v>1</v>
      </c>
      <c r="AB54" s="61"/>
      <c r="AC54" s="61"/>
      <c r="AD54" s="61"/>
      <c r="AE54" s="61"/>
      <c r="AF54" s="61"/>
      <c r="AG54" s="61">
        <v>8</v>
      </c>
      <c r="AH54" s="61" t="s">
        <v>23</v>
      </c>
      <c r="AI54" s="61"/>
      <c r="AJ54" s="61"/>
      <c r="AK54" s="61"/>
      <c r="AL54" s="61"/>
      <c r="AM54" s="61">
        <v>2</v>
      </c>
      <c r="AN54" s="61"/>
      <c r="AO54" s="92"/>
      <c r="AP54" s="62"/>
      <c r="AQ54" s="76">
        <f t="shared" si="3"/>
        <v>11</v>
      </c>
      <c r="AR54" s="63"/>
      <c r="AS54" s="62"/>
      <c r="AT54" s="49" t="s">
        <v>188</v>
      </c>
      <c r="AU54" s="81">
        <f t="shared" si="4"/>
        <v>6</v>
      </c>
      <c r="AV54" s="62"/>
      <c r="AW54" s="98">
        <f t="shared" si="2"/>
        <v>0.5454545454545454</v>
      </c>
      <c r="AX54" s="63"/>
    </row>
    <row r="55" spans="1:50" s="12" customFormat="1" ht="15" customHeight="1">
      <c r="A55" s="57"/>
      <c r="B55" s="49" t="s">
        <v>69</v>
      </c>
      <c r="C55" s="49" t="s">
        <v>104</v>
      </c>
      <c r="D55" s="49" t="s">
        <v>111</v>
      </c>
      <c r="E55" s="58"/>
      <c r="F55" s="59"/>
      <c r="G55" s="65"/>
      <c r="H55" s="60"/>
      <c r="I55" s="60"/>
      <c r="J55" s="60"/>
      <c r="K55" s="60">
        <v>3</v>
      </c>
      <c r="L55" s="60">
        <v>12</v>
      </c>
      <c r="M55" s="60"/>
      <c r="N55" s="60"/>
      <c r="O55" s="60">
        <v>2</v>
      </c>
      <c r="P55" s="60">
        <v>16</v>
      </c>
      <c r="Q55" s="60"/>
      <c r="R55" s="60">
        <v>3</v>
      </c>
      <c r="S55" s="60">
        <v>12</v>
      </c>
      <c r="T55" s="60"/>
      <c r="U55" s="60"/>
      <c r="V55" s="60"/>
      <c r="W55" s="60">
        <v>1</v>
      </c>
      <c r="X55" s="60"/>
      <c r="Y55" s="60"/>
      <c r="Z55" s="60"/>
      <c r="AA55" s="61">
        <v>17</v>
      </c>
      <c r="AB55" s="61">
        <v>10</v>
      </c>
      <c r="AC55" s="61"/>
      <c r="AD55" s="61">
        <v>1</v>
      </c>
      <c r="AE55" s="61"/>
      <c r="AF55" s="61">
        <v>5</v>
      </c>
      <c r="AG55" s="61">
        <v>22</v>
      </c>
      <c r="AH55" s="61">
        <v>2</v>
      </c>
      <c r="AI55" s="61"/>
      <c r="AJ55" s="61">
        <v>9</v>
      </c>
      <c r="AK55" s="61">
        <v>7</v>
      </c>
      <c r="AL55" s="61"/>
      <c r="AM55" s="61">
        <v>3</v>
      </c>
      <c r="AN55" s="61"/>
      <c r="AO55" s="92"/>
      <c r="AP55" s="62"/>
      <c r="AQ55" s="76">
        <f t="shared" si="3"/>
        <v>16</v>
      </c>
      <c r="AR55" s="63"/>
      <c r="AS55" s="62"/>
      <c r="AT55" s="49" t="s">
        <v>104</v>
      </c>
      <c r="AU55" s="81">
        <f t="shared" si="4"/>
        <v>7</v>
      </c>
      <c r="AV55" s="62"/>
      <c r="AW55" s="98">
        <f t="shared" si="2"/>
        <v>0.4375</v>
      </c>
      <c r="AX55" s="63"/>
    </row>
    <row r="56" spans="1:50" s="12" customFormat="1" ht="15" customHeight="1">
      <c r="A56" s="57"/>
      <c r="B56" s="49"/>
      <c r="C56" s="49"/>
      <c r="D56" s="49"/>
      <c r="E56" s="58"/>
      <c r="F56" s="59"/>
      <c r="G56" s="65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92"/>
      <c r="AP56" s="62"/>
      <c r="AQ56" s="76"/>
      <c r="AR56" s="63"/>
      <c r="AS56" s="62"/>
      <c r="AT56" s="62"/>
      <c r="AU56" s="81"/>
      <c r="AV56" s="62"/>
      <c r="AW56" s="98"/>
      <c r="AX56" s="63"/>
    </row>
    <row r="57" spans="1:50" s="12" customFormat="1" ht="15" customHeight="1">
      <c r="A57" s="57"/>
      <c r="B57" s="49" t="s">
        <v>196</v>
      </c>
      <c r="C57" s="49" t="s">
        <v>197</v>
      </c>
      <c r="D57" s="49" t="s">
        <v>199</v>
      </c>
      <c r="E57" s="58"/>
      <c r="F57" s="59"/>
      <c r="G57" s="65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7" t="s">
        <v>198</v>
      </c>
      <c r="AO57" s="92"/>
      <c r="AP57" s="62"/>
      <c r="AQ57" s="76"/>
      <c r="AR57" s="63"/>
      <c r="AS57" s="62"/>
      <c r="AT57" s="62"/>
      <c r="AU57" s="81"/>
      <c r="AV57" s="62"/>
      <c r="AW57" s="98"/>
      <c r="AX57" s="63"/>
    </row>
    <row r="58" spans="1:50" s="12" customFormat="1" ht="15" customHeight="1">
      <c r="A58" s="57"/>
      <c r="B58" s="49" t="s">
        <v>114</v>
      </c>
      <c r="C58" s="49" t="s">
        <v>197</v>
      </c>
      <c r="D58" s="49" t="s">
        <v>202</v>
      </c>
      <c r="E58" s="58"/>
      <c r="F58" s="59"/>
      <c r="G58" s="65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8" t="s">
        <v>200</v>
      </c>
      <c r="AO58" s="92"/>
      <c r="AP58" s="62"/>
      <c r="AQ58" s="76"/>
      <c r="AR58" s="63"/>
      <c r="AS58" s="62"/>
      <c r="AT58" s="62"/>
      <c r="AU58" s="81"/>
      <c r="AV58" s="62"/>
      <c r="AW58" s="98"/>
      <c r="AX58" s="63"/>
    </row>
    <row r="59" spans="1:50" s="12" customFormat="1" ht="15" customHeight="1">
      <c r="A59" s="57"/>
      <c r="B59" s="49" t="s">
        <v>112</v>
      </c>
      <c r="C59" s="49" t="s">
        <v>176</v>
      </c>
      <c r="D59" s="49" t="s">
        <v>113</v>
      </c>
      <c r="E59" s="58"/>
      <c r="F59" s="59"/>
      <c r="G59" s="65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6" t="s">
        <v>177</v>
      </c>
      <c r="V59" s="60"/>
      <c r="W59" s="60"/>
      <c r="X59" s="60"/>
      <c r="Y59" s="60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92"/>
      <c r="AP59" s="62"/>
      <c r="AQ59" s="76"/>
      <c r="AR59" s="63"/>
      <c r="AS59" s="62"/>
      <c r="AT59" s="62"/>
      <c r="AU59" s="81"/>
      <c r="AV59" s="62"/>
      <c r="AW59" s="98"/>
      <c r="AX59" s="63"/>
    </row>
    <row r="60" spans="1:50" s="12" customFormat="1" ht="15" customHeight="1">
      <c r="A60" s="57"/>
      <c r="B60" s="49" t="s">
        <v>114</v>
      </c>
      <c r="C60" s="49" t="s">
        <v>176</v>
      </c>
      <c r="D60" s="49" t="s">
        <v>115</v>
      </c>
      <c r="E60" s="58"/>
      <c r="F60" s="59"/>
      <c r="G60" s="65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6" t="s">
        <v>178</v>
      </c>
      <c r="V60" s="60"/>
      <c r="W60" s="60"/>
      <c r="X60" s="60"/>
      <c r="Y60" s="60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92"/>
      <c r="AP60" s="62"/>
      <c r="AQ60" s="76"/>
      <c r="AR60" s="63"/>
      <c r="AS60" s="62"/>
      <c r="AT60" s="62"/>
      <c r="AU60" s="81"/>
      <c r="AV60" s="62"/>
      <c r="AW60" s="98"/>
      <c r="AX60" s="63"/>
    </row>
    <row r="61" spans="1:50" s="56" customFormat="1" ht="15" customHeight="1">
      <c r="A61" s="48"/>
      <c r="B61" s="49" t="s">
        <v>116</v>
      </c>
      <c r="C61" s="49" t="s">
        <v>176</v>
      </c>
      <c r="D61" s="49" t="s">
        <v>117</v>
      </c>
      <c r="E61" s="50"/>
      <c r="F61" s="59"/>
      <c r="G61" s="65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6" t="s">
        <v>179</v>
      </c>
      <c r="V61" s="60"/>
      <c r="W61" s="60"/>
      <c r="X61" s="60"/>
      <c r="Y61" s="60"/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92"/>
      <c r="AP61" s="54"/>
      <c r="AQ61" s="76"/>
      <c r="AR61" s="55"/>
      <c r="AS61" s="54"/>
      <c r="AT61" s="54"/>
      <c r="AU61" s="81"/>
      <c r="AV61" s="54"/>
      <c r="AW61" s="98"/>
      <c r="AX61" s="55"/>
    </row>
    <row r="62" spans="1:50" s="12" customFormat="1" ht="15" customHeight="1" thickBot="1">
      <c r="A62" s="57"/>
      <c r="B62" s="49" t="s">
        <v>118</v>
      </c>
      <c r="C62" s="49" t="s">
        <v>176</v>
      </c>
      <c r="D62" s="49" t="s">
        <v>117</v>
      </c>
      <c r="E62" s="58"/>
      <c r="F62" s="69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 t="s">
        <v>180</v>
      </c>
      <c r="V62" s="71"/>
      <c r="W62" s="71"/>
      <c r="X62" s="71"/>
      <c r="Y62" s="71"/>
      <c r="Z62" s="71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93"/>
      <c r="AP62" s="62"/>
      <c r="AQ62" s="76"/>
      <c r="AR62" s="63"/>
      <c r="AS62" s="62"/>
      <c r="AT62" s="62"/>
      <c r="AU62" s="81"/>
      <c r="AV62" s="62"/>
      <c r="AW62" s="99"/>
      <c r="AX62" s="63"/>
    </row>
    <row r="63" spans="1:50" ht="6" customHeight="1" thickBot="1">
      <c r="A63" s="2"/>
      <c r="B63" s="3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3"/>
      <c r="AQ63" s="18"/>
      <c r="AR63" s="4"/>
      <c r="AS63" s="3"/>
      <c r="AT63" s="3"/>
      <c r="AU63" s="18"/>
      <c r="AV63" s="18"/>
      <c r="AW63" s="18"/>
      <c r="AX63" s="4"/>
    </row>
    <row r="64" spans="1:50" s="12" customFormat="1" ht="19.5" customHeight="1" thickBot="1">
      <c r="A64" s="57"/>
      <c r="B64" s="265" t="s">
        <v>19</v>
      </c>
      <c r="C64" s="266"/>
      <c r="D64" s="267"/>
      <c r="E64" s="58"/>
      <c r="F64" s="87">
        <f aca="true" t="shared" si="5" ref="F64:AN64">COUNTA(F7:F56)</f>
        <v>11</v>
      </c>
      <c r="G64" s="87">
        <f t="shared" si="5"/>
        <v>15</v>
      </c>
      <c r="H64" s="87">
        <f t="shared" si="5"/>
        <v>19</v>
      </c>
      <c r="I64" s="87">
        <f t="shared" si="5"/>
        <v>13</v>
      </c>
      <c r="J64" s="87">
        <f t="shared" si="5"/>
        <v>22</v>
      </c>
      <c r="K64" s="87">
        <f t="shared" si="5"/>
        <v>10</v>
      </c>
      <c r="L64" s="87">
        <f t="shared" si="5"/>
        <v>7</v>
      </c>
      <c r="M64" s="87">
        <f t="shared" si="5"/>
        <v>14</v>
      </c>
      <c r="N64" s="87">
        <f t="shared" si="5"/>
        <v>15</v>
      </c>
      <c r="O64" s="87">
        <f t="shared" si="5"/>
        <v>13</v>
      </c>
      <c r="P64" s="87">
        <f t="shared" si="5"/>
        <v>30</v>
      </c>
      <c r="Q64" s="87">
        <f t="shared" si="5"/>
        <v>14</v>
      </c>
      <c r="R64" s="87">
        <f t="shared" si="5"/>
        <v>18</v>
      </c>
      <c r="S64" s="87">
        <f t="shared" si="5"/>
        <v>18</v>
      </c>
      <c r="T64" s="87">
        <f t="shared" si="5"/>
        <v>23</v>
      </c>
      <c r="U64" s="87">
        <f t="shared" si="5"/>
        <v>22</v>
      </c>
      <c r="V64" s="87">
        <f t="shared" si="5"/>
        <v>14</v>
      </c>
      <c r="W64" s="87">
        <f t="shared" si="5"/>
        <v>26</v>
      </c>
      <c r="X64" s="87">
        <f t="shared" si="5"/>
        <v>3</v>
      </c>
      <c r="Y64" s="87">
        <f t="shared" si="5"/>
        <v>6</v>
      </c>
      <c r="Z64" s="87">
        <f t="shared" si="5"/>
        <v>6</v>
      </c>
      <c r="AA64" s="87">
        <f t="shared" si="5"/>
        <v>13</v>
      </c>
      <c r="AB64" s="87">
        <f t="shared" si="5"/>
        <v>16</v>
      </c>
      <c r="AC64" s="87">
        <f t="shared" si="5"/>
        <v>3</v>
      </c>
      <c r="AD64" s="87">
        <f t="shared" si="5"/>
        <v>13</v>
      </c>
      <c r="AE64" s="87">
        <f t="shared" si="5"/>
        <v>3</v>
      </c>
      <c r="AF64" s="87">
        <f t="shared" si="5"/>
        <v>6</v>
      </c>
      <c r="AG64" s="87">
        <f t="shared" si="5"/>
        <v>22</v>
      </c>
      <c r="AH64" s="87">
        <f t="shared" si="5"/>
        <v>23</v>
      </c>
      <c r="AI64" s="87">
        <f t="shared" si="5"/>
        <v>3</v>
      </c>
      <c r="AJ64" s="87">
        <f t="shared" si="5"/>
        <v>14</v>
      </c>
      <c r="AK64" s="87">
        <f t="shared" si="5"/>
        <v>17</v>
      </c>
      <c r="AL64" s="87">
        <f>COUNTA(AL7:AL56)</f>
        <v>2</v>
      </c>
      <c r="AM64" s="87">
        <f t="shared" si="5"/>
        <v>25</v>
      </c>
      <c r="AN64" s="87">
        <f t="shared" si="5"/>
        <v>6</v>
      </c>
      <c r="AO64" s="87">
        <f>COUNTA(AO7:AO56)</f>
        <v>4</v>
      </c>
      <c r="AP64" s="85"/>
      <c r="AQ64" s="88">
        <f>SUM(F64:AO64)</f>
        <v>489</v>
      </c>
      <c r="AR64" s="63"/>
      <c r="AS64" s="62"/>
      <c r="AT64" s="62"/>
      <c r="AU64" s="86">
        <f>SUM(AU7:AU55)</f>
        <v>159</v>
      </c>
      <c r="AV64" s="62"/>
      <c r="AW64" s="100">
        <f t="shared" si="2"/>
        <v>0.32515337423312884</v>
      </c>
      <c r="AX64" s="63"/>
    </row>
    <row r="65" spans="1:50" ht="5.25" customHeight="1" thickBot="1">
      <c r="A65" s="2"/>
      <c r="B65" s="3"/>
      <c r="C65" s="3"/>
      <c r="D65" s="5"/>
      <c r="E65" s="5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6"/>
      <c r="AQ65" s="77"/>
      <c r="AR65" s="4"/>
      <c r="AS65" s="3"/>
      <c r="AT65" s="3"/>
      <c r="AU65" s="18"/>
      <c r="AV65" s="3"/>
      <c r="AW65" s="62"/>
      <c r="AX65" s="4"/>
    </row>
    <row r="66" spans="1:50" s="12" customFormat="1" ht="18.75" customHeight="1" thickBot="1">
      <c r="A66" s="57"/>
      <c r="B66" s="265" t="s">
        <v>209</v>
      </c>
      <c r="C66" s="266"/>
      <c r="D66" s="267"/>
      <c r="E66" s="58"/>
      <c r="F66" s="89">
        <f aca="true" t="shared" si="6" ref="F66:AO66">COUNTIF(F7:F56,"&lt;4")</f>
        <v>0</v>
      </c>
      <c r="G66" s="64">
        <f t="shared" si="6"/>
        <v>4</v>
      </c>
      <c r="H66" s="64">
        <f t="shared" si="6"/>
        <v>2</v>
      </c>
      <c r="I66" s="64">
        <f t="shared" si="6"/>
        <v>6</v>
      </c>
      <c r="J66" s="64">
        <f t="shared" si="6"/>
        <v>13</v>
      </c>
      <c r="K66" s="64">
        <f t="shared" si="6"/>
        <v>6</v>
      </c>
      <c r="L66" s="64">
        <f t="shared" si="6"/>
        <v>2</v>
      </c>
      <c r="M66" s="64">
        <f t="shared" si="6"/>
        <v>5</v>
      </c>
      <c r="N66" s="64">
        <f t="shared" si="6"/>
        <v>10</v>
      </c>
      <c r="O66" s="64">
        <f t="shared" si="6"/>
        <v>10</v>
      </c>
      <c r="P66" s="64">
        <f t="shared" si="6"/>
        <v>9</v>
      </c>
      <c r="Q66" s="64">
        <f t="shared" si="6"/>
        <v>9</v>
      </c>
      <c r="R66" s="64">
        <f t="shared" si="6"/>
        <v>4</v>
      </c>
      <c r="S66" s="64">
        <f t="shared" si="6"/>
        <v>8</v>
      </c>
      <c r="T66" s="64">
        <f t="shared" si="6"/>
        <v>2</v>
      </c>
      <c r="U66" s="89">
        <f t="shared" si="6"/>
        <v>0</v>
      </c>
      <c r="V66" s="64">
        <f t="shared" si="6"/>
        <v>10</v>
      </c>
      <c r="W66" s="64">
        <f t="shared" si="6"/>
        <v>18</v>
      </c>
      <c r="X66" s="89">
        <f t="shared" si="6"/>
        <v>0</v>
      </c>
      <c r="Y66" s="89">
        <f t="shared" si="6"/>
        <v>0</v>
      </c>
      <c r="Z66" s="89">
        <f t="shared" si="6"/>
        <v>0</v>
      </c>
      <c r="AA66" s="64">
        <f t="shared" si="6"/>
        <v>2</v>
      </c>
      <c r="AB66" s="64">
        <f t="shared" si="6"/>
        <v>2</v>
      </c>
      <c r="AC66" s="89">
        <f t="shared" si="6"/>
        <v>0</v>
      </c>
      <c r="AD66" s="64">
        <f t="shared" si="6"/>
        <v>1</v>
      </c>
      <c r="AE66" s="89">
        <f t="shared" si="6"/>
        <v>0</v>
      </c>
      <c r="AF66" s="89">
        <f t="shared" si="6"/>
        <v>0</v>
      </c>
      <c r="AG66" s="64">
        <f t="shared" si="6"/>
        <v>1</v>
      </c>
      <c r="AH66" s="64">
        <f t="shared" si="6"/>
        <v>5</v>
      </c>
      <c r="AI66" s="64">
        <f t="shared" si="6"/>
        <v>2</v>
      </c>
      <c r="AJ66" s="64">
        <f t="shared" si="6"/>
        <v>3</v>
      </c>
      <c r="AK66" s="64">
        <f t="shared" si="6"/>
        <v>6</v>
      </c>
      <c r="AL66" s="64">
        <f>COUNTIF(AL7:AL56,"&lt;4")</f>
        <v>0</v>
      </c>
      <c r="AM66" s="64">
        <f t="shared" si="6"/>
        <v>18</v>
      </c>
      <c r="AN66" s="89">
        <f t="shared" si="6"/>
        <v>0</v>
      </c>
      <c r="AO66" s="64">
        <f t="shared" si="6"/>
        <v>1</v>
      </c>
      <c r="AP66" s="85"/>
      <c r="AQ66" s="86">
        <f>SUM(F66:AO66)</f>
        <v>159</v>
      </c>
      <c r="AR66" s="63"/>
      <c r="AS66" s="62"/>
      <c r="AT66" s="62"/>
      <c r="AU66" s="62"/>
      <c r="AV66" s="62"/>
      <c r="AW66" s="62"/>
      <c r="AX66" s="63"/>
    </row>
    <row r="67" spans="1:50" ht="6.75" customHeight="1" thickBot="1">
      <c r="A67" s="7"/>
      <c r="B67" s="8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8"/>
      <c r="AQ67" s="78"/>
      <c r="AR67" s="10"/>
      <c r="AS67" s="8"/>
      <c r="AT67" s="8"/>
      <c r="AU67" s="78"/>
      <c r="AV67" s="78"/>
      <c r="AW67" s="78"/>
      <c r="AX67" s="95"/>
    </row>
    <row r="68" ht="14.25" thickBot="1" thickTop="1">
      <c r="AW68" s="84"/>
    </row>
    <row r="69" spans="4:49" s="56" customFormat="1" ht="15.75" customHeight="1" thickBot="1">
      <c r="D69" s="102"/>
      <c r="E69" s="102"/>
      <c r="F69" s="285" t="s">
        <v>224</v>
      </c>
      <c r="G69" s="286"/>
      <c r="H69" s="286"/>
      <c r="I69" s="287"/>
      <c r="J69" s="102"/>
      <c r="K69" s="294" t="s">
        <v>234</v>
      </c>
      <c r="L69" s="295"/>
      <c r="M69" s="295"/>
      <c r="N69" s="295"/>
      <c r="O69" s="296"/>
      <c r="P69" s="102"/>
      <c r="Q69" s="294" t="s">
        <v>235</v>
      </c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6"/>
      <c r="AD69" s="102"/>
      <c r="AE69" s="258" t="s">
        <v>302</v>
      </c>
      <c r="AF69" s="259"/>
      <c r="AG69" s="259"/>
      <c r="AH69" s="259"/>
      <c r="AI69" s="259"/>
      <c r="AJ69" s="259"/>
      <c r="AK69" s="259"/>
      <c r="AL69" s="259"/>
      <c r="AM69" s="259"/>
      <c r="AN69" s="259"/>
      <c r="AO69" s="260"/>
      <c r="AQ69" s="102"/>
      <c r="AU69" s="102"/>
      <c r="AW69" s="82"/>
    </row>
    <row r="70" spans="4:48" s="12" customFormat="1" ht="15.75" customHeight="1">
      <c r="D70" s="101"/>
      <c r="E70" s="101"/>
      <c r="F70" s="300" t="s">
        <v>223</v>
      </c>
      <c r="G70" s="301"/>
      <c r="H70" s="301"/>
      <c r="I70" s="302"/>
      <c r="J70" s="101"/>
      <c r="K70" s="103" t="s">
        <v>228</v>
      </c>
      <c r="L70" s="104" t="s">
        <v>229</v>
      </c>
      <c r="M70" s="104" t="s">
        <v>230</v>
      </c>
      <c r="N70" s="104" t="s">
        <v>231</v>
      </c>
      <c r="O70" s="105" t="s">
        <v>232</v>
      </c>
      <c r="P70" s="101"/>
      <c r="Q70" s="106" t="s">
        <v>228</v>
      </c>
      <c r="R70" s="107" t="s">
        <v>229</v>
      </c>
      <c r="S70" s="284" t="s">
        <v>230</v>
      </c>
      <c r="T70" s="284"/>
      <c r="U70" s="107" t="s">
        <v>231</v>
      </c>
      <c r="V70" s="108" t="s">
        <v>232</v>
      </c>
      <c r="W70" s="109"/>
      <c r="X70" s="106" t="s">
        <v>228</v>
      </c>
      <c r="Y70" s="107" t="s">
        <v>229</v>
      </c>
      <c r="Z70" s="284" t="s">
        <v>230</v>
      </c>
      <c r="AA70" s="284"/>
      <c r="AB70" s="107" t="s">
        <v>231</v>
      </c>
      <c r="AC70" s="108" t="s">
        <v>232</v>
      </c>
      <c r="AD70" s="101"/>
      <c r="AE70" s="254" t="s">
        <v>286</v>
      </c>
      <c r="AF70" s="255"/>
      <c r="AG70" s="255"/>
      <c r="AH70" s="149"/>
      <c r="AI70" s="255" t="s">
        <v>287</v>
      </c>
      <c r="AJ70" s="255"/>
      <c r="AK70" s="255"/>
      <c r="AL70" s="150"/>
      <c r="AM70" s="255" t="s">
        <v>281</v>
      </c>
      <c r="AN70" s="255"/>
      <c r="AO70" s="256"/>
      <c r="AP70" s="102"/>
      <c r="AT70" s="102"/>
      <c r="AV70" s="82"/>
    </row>
    <row r="71" spans="4:48" s="12" customFormat="1" ht="15.75" customHeight="1">
      <c r="D71" s="101"/>
      <c r="E71" s="101"/>
      <c r="F71" s="288" t="s">
        <v>225</v>
      </c>
      <c r="G71" s="289"/>
      <c r="H71" s="289"/>
      <c r="I71" s="290"/>
      <c r="J71" s="101"/>
      <c r="K71" s="110">
        <v>1</v>
      </c>
      <c r="L71" s="104">
        <v>5828</v>
      </c>
      <c r="M71" s="104" t="s">
        <v>47</v>
      </c>
      <c r="N71" s="104" t="s">
        <v>78</v>
      </c>
      <c r="O71" s="105" t="s">
        <v>30</v>
      </c>
      <c r="P71" s="101"/>
      <c r="Q71" s="132" t="s">
        <v>236</v>
      </c>
      <c r="R71" s="104">
        <v>6839</v>
      </c>
      <c r="S71" s="261" t="s">
        <v>59</v>
      </c>
      <c r="T71" s="261"/>
      <c r="U71" s="104" t="s">
        <v>15</v>
      </c>
      <c r="V71" s="105" t="s">
        <v>12</v>
      </c>
      <c r="W71" s="109"/>
      <c r="X71" s="111" t="s">
        <v>264</v>
      </c>
      <c r="Y71" s="104">
        <v>3180</v>
      </c>
      <c r="Z71" s="261" t="s">
        <v>42</v>
      </c>
      <c r="AA71" s="261"/>
      <c r="AB71" s="104" t="s">
        <v>73</v>
      </c>
      <c r="AC71" s="105" t="s">
        <v>105</v>
      </c>
      <c r="AD71" s="101"/>
      <c r="AE71" s="257" t="s">
        <v>283</v>
      </c>
      <c r="AF71" s="252"/>
      <c r="AG71" s="252"/>
      <c r="AH71" s="109"/>
      <c r="AI71" s="252" t="s">
        <v>283</v>
      </c>
      <c r="AJ71" s="252"/>
      <c r="AK71" s="252"/>
      <c r="AL71" s="139"/>
      <c r="AM71" s="252" t="s">
        <v>283</v>
      </c>
      <c r="AN71" s="252"/>
      <c r="AO71" s="253"/>
      <c r="AP71" s="102"/>
      <c r="AT71" s="102"/>
      <c r="AV71" s="82"/>
    </row>
    <row r="72" spans="4:48" s="12" customFormat="1" ht="15.75" customHeight="1">
      <c r="D72" s="101"/>
      <c r="E72" s="101"/>
      <c r="F72" s="291" t="s">
        <v>226</v>
      </c>
      <c r="G72" s="292"/>
      <c r="H72" s="292"/>
      <c r="I72" s="293"/>
      <c r="J72" s="101"/>
      <c r="K72" s="110">
        <v>2</v>
      </c>
      <c r="L72" s="104">
        <v>5416</v>
      </c>
      <c r="M72" s="104" t="s">
        <v>59</v>
      </c>
      <c r="N72" s="104" t="s">
        <v>96</v>
      </c>
      <c r="O72" s="105" t="s">
        <v>30</v>
      </c>
      <c r="P72" s="101"/>
      <c r="Q72" s="111" t="s">
        <v>239</v>
      </c>
      <c r="R72" s="104">
        <v>5920</v>
      </c>
      <c r="S72" s="261" t="s">
        <v>53</v>
      </c>
      <c r="T72" s="261"/>
      <c r="U72" s="104" t="s">
        <v>70</v>
      </c>
      <c r="V72" s="105" t="s">
        <v>28</v>
      </c>
      <c r="W72" s="109"/>
      <c r="X72" s="111" t="s">
        <v>265</v>
      </c>
      <c r="Y72" s="104">
        <v>3170</v>
      </c>
      <c r="Z72" s="261" t="s">
        <v>54</v>
      </c>
      <c r="AA72" s="261"/>
      <c r="AB72" s="104" t="s">
        <v>87</v>
      </c>
      <c r="AC72" s="105" t="s">
        <v>17</v>
      </c>
      <c r="AD72" s="101"/>
      <c r="AE72" s="140" t="s">
        <v>57</v>
      </c>
      <c r="AF72" s="133" t="s">
        <v>92</v>
      </c>
      <c r="AG72" s="133" t="s">
        <v>26</v>
      </c>
      <c r="AH72" s="109"/>
      <c r="AI72" s="133" t="s">
        <v>41</v>
      </c>
      <c r="AJ72" s="133" t="s">
        <v>72</v>
      </c>
      <c r="AK72" s="133" t="s">
        <v>34</v>
      </c>
      <c r="AL72" s="139"/>
      <c r="AM72" s="133" t="s">
        <v>290</v>
      </c>
      <c r="AN72" s="133" t="s">
        <v>94</v>
      </c>
      <c r="AO72" s="141" t="s">
        <v>108</v>
      </c>
      <c r="AP72" s="102"/>
      <c r="AT72" s="102"/>
      <c r="AV72" s="82"/>
    </row>
    <row r="73" spans="4:48" s="12" customFormat="1" ht="15.75" customHeight="1">
      <c r="D73" s="101"/>
      <c r="E73" s="101"/>
      <c r="F73" s="112" t="s">
        <v>211</v>
      </c>
      <c r="G73" s="113"/>
      <c r="H73" s="113"/>
      <c r="I73" s="114"/>
      <c r="J73" s="101"/>
      <c r="K73" s="110">
        <v>1</v>
      </c>
      <c r="L73" s="104">
        <v>31618</v>
      </c>
      <c r="M73" s="104" t="s">
        <v>59</v>
      </c>
      <c r="N73" s="104" t="s">
        <v>15</v>
      </c>
      <c r="O73" s="105" t="s">
        <v>12</v>
      </c>
      <c r="P73" s="101"/>
      <c r="Q73" s="115" t="s">
        <v>242</v>
      </c>
      <c r="R73" s="104">
        <v>5847</v>
      </c>
      <c r="S73" s="261" t="s">
        <v>57</v>
      </c>
      <c r="T73" s="261"/>
      <c r="U73" s="104" t="s">
        <v>92</v>
      </c>
      <c r="V73" s="105" t="s">
        <v>26</v>
      </c>
      <c r="W73" s="109"/>
      <c r="X73" s="111" t="s">
        <v>243</v>
      </c>
      <c r="Y73" s="104">
        <v>3093</v>
      </c>
      <c r="Z73" s="261" t="s">
        <v>50</v>
      </c>
      <c r="AA73" s="261"/>
      <c r="AB73" s="104" t="s">
        <v>82</v>
      </c>
      <c r="AC73" s="105" t="s">
        <v>26</v>
      </c>
      <c r="AD73" s="101"/>
      <c r="AE73" s="140" t="s">
        <v>60</v>
      </c>
      <c r="AF73" s="133" t="s">
        <v>98</v>
      </c>
      <c r="AG73" s="133" t="s">
        <v>110</v>
      </c>
      <c r="AH73" s="109"/>
      <c r="AI73" s="133" t="s">
        <v>51</v>
      </c>
      <c r="AJ73" s="133" t="s">
        <v>15</v>
      </c>
      <c r="AK73" s="133" t="s">
        <v>17</v>
      </c>
      <c r="AL73" s="139"/>
      <c r="AM73" s="252" t="s">
        <v>284</v>
      </c>
      <c r="AN73" s="252"/>
      <c r="AO73" s="253"/>
      <c r="AP73" s="102"/>
      <c r="AT73" s="102"/>
      <c r="AV73" s="82"/>
    </row>
    <row r="74" spans="4:48" s="12" customFormat="1" ht="15.75" customHeight="1">
      <c r="D74" s="101"/>
      <c r="E74" s="101"/>
      <c r="F74" s="112" t="s">
        <v>212</v>
      </c>
      <c r="G74" s="113"/>
      <c r="H74" s="113"/>
      <c r="I74" s="114"/>
      <c r="J74" s="101"/>
      <c r="K74" s="103"/>
      <c r="L74" s="104"/>
      <c r="M74" s="104"/>
      <c r="N74" s="104"/>
      <c r="O74" s="105"/>
      <c r="P74" s="101"/>
      <c r="Q74" s="132" t="s">
        <v>245</v>
      </c>
      <c r="R74" s="104">
        <v>5671</v>
      </c>
      <c r="S74" s="261" t="s">
        <v>58</v>
      </c>
      <c r="T74" s="261"/>
      <c r="U74" s="104" t="s">
        <v>94</v>
      </c>
      <c r="V74" s="105" t="s">
        <v>108</v>
      </c>
      <c r="W74" s="109"/>
      <c r="X74" s="111" t="s">
        <v>241</v>
      </c>
      <c r="Y74" s="104">
        <v>2972</v>
      </c>
      <c r="Z74" s="261" t="s">
        <v>40</v>
      </c>
      <c r="AA74" s="261"/>
      <c r="AB74" s="104" t="s">
        <v>70</v>
      </c>
      <c r="AC74" s="105" t="s">
        <v>28</v>
      </c>
      <c r="AD74" s="101"/>
      <c r="AE74" s="140" t="s">
        <v>66</v>
      </c>
      <c r="AF74" s="133" t="s">
        <v>102</v>
      </c>
      <c r="AG74" s="133" t="s">
        <v>108</v>
      </c>
      <c r="AH74" s="109"/>
      <c r="AI74" s="133" t="s">
        <v>59</v>
      </c>
      <c r="AJ74" s="133" t="s">
        <v>35</v>
      </c>
      <c r="AK74" s="133" t="s">
        <v>16</v>
      </c>
      <c r="AL74" s="139"/>
      <c r="AM74" s="133" t="s">
        <v>295</v>
      </c>
      <c r="AN74" s="133" t="s">
        <v>78</v>
      </c>
      <c r="AO74" s="141" t="s">
        <v>30</v>
      </c>
      <c r="AP74" s="102"/>
      <c r="AT74" s="102"/>
      <c r="AV74" s="82"/>
    </row>
    <row r="75" spans="4:48" s="12" customFormat="1" ht="15.75" customHeight="1" thickBot="1">
      <c r="D75" s="101"/>
      <c r="E75" s="101"/>
      <c r="F75" s="112" t="s">
        <v>213</v>
      </c>
      <c r="G75" s="113"/>
      <c r="H75" s="113"/>
      <c r="I75" s="114"/>
      <c r="J75" s="101"/>
      <c r="K75" s="116"/>
      <c r="L75" s="117"/>
      <c r="M75" s="117"/>
      <c r="N75" s="117"/>
      <c r="O75" s="118"/>
      <c r="P75" s="101"/>
      <c r="Q75" s="111" t="s">
        <v>240</v>
      </c>
      <c r="R75" s="104">
        <v>5586</v>
      </c>
      <c r="S75" s="261" t="s">
        <v>67</v>
      </c>
      <c r="T75" s="261"/>
      <c r="U75" s="104" t="s">
        <v>103</v>
      </c>
      <c r="V75" s="105" t="s">
        <v>28</v>
      </c>
      <c r="W75" s="109"/>
      <c r="X75" s="111" t="s">
        <v>248</v>
      </c>
      <c r="Y75" s="104">
        <v>2939</v>
      </c>
      <c r="Z75" s="261" t="s">
        <v>62</v>
      </c>
      <c r="AA75" s="261"/>
      <c r="AB75" s="104" t="s">
        <v>31</v>
      </c>
      <c r="AC75" s="105" t="s">
        <v>29</v>
      </c>
      <c r="AD75" s="101"/>
      <c r="AE75" s="140" t="s">
        <v>68</v>
      </c>
      <c r="AF75" s="133" t="s">
        <v>94</v>
      </c>
      <c r="AG75" s="133" t="s">
        <v>14</v>
      </c>
      <c r="AH75" s="139"/>
      <c r="AI75" s="133" t="s">
        <v>59</v>
      </c>
      <c r="AJ75" s="133" t="s">
        <v>96</v>
      </c>
      <c r="AK75" s="133" t="s">
        <v>30</v>
      </c>
      <c r="AL75" s="139"/>
      <c r="AM75" s="133" t="s">
        <v>294</v>
      </c>
      <c r="AN75" s="133" t="s">
        <v>92</v>
      </c>
      <c r="AO75" s="141" t="s">
        <v>26</v>
      </c>
      <c r="AP75" s="102"/>
      <c r="AT75" s="102"/>
      <c r="AV75" s="82"/>
    </row>
    <row r="76" spans="4:48" s="12" customFormat="1" ht="15.75" customHeight="1" thickBot="1">
      <c r="D76" s="101"/>
      <c r="E76" s="101"/>
      <c r="F76" s="112" t="s">
        <v>214</v>
      </c>
      <c r="G76" s="113"/>
      <c r="H76" s="113"/>
      <c r="I76" s="114"/>
      <c r="J76" s="101"/>
      <c r="K76" s="294" t="s">
        <v>233</v>
      </c>
      <c r="L76" s="295"/>
      <c r="M76" s="295"/>
      <c r="N76" s="295"/>
      <c r="O76" s="296"/>
      <c r="P76" s="101"/>
      <c r="Q76" s="111" t="s">
        <v>237</v>
      </c>
      <c r="R76" s="104">
        <v>5406</v>
      </c>
      <c r="S76" s="261" t="s">
        <v>57</v>
      </c>
      <c r="T76" s="261"/>
      <c r="U76" s="104" t="s">
        <v>32</v>
      </c>
      <c r="V76" s="105" t="s">
        <v>12</v>
      </c>
      <c r="W76" s="109"/>
      <c r="X76" s="111" t="s">
        <v>268</v>
      </c>
      <c r="Y76" s="104">
        <v>2913</v>
      </c>
      <c r="Z76" s="261" t="s">
        <v>58</v>
      </c>
      <c r="AA76" s="261"/>
      <c r="AB76" s="104" t="s">
        <v>95</v>
      </c>
      <c r="AC76" s="105" t="s">
        <v>109</v>
      </c>
      <c r="AD76" s="101"/>
      <c r="AE76" s="257" t="s">
        <v>284</v>
      </c>
      <c r="AF76" s="252"/>
      <c r="AG76" s="252"/>
      <c r="AH76" s="139"/>
      <c r="AI76" s="133" t="s">
        <v>60</v>
      </c>
      <c r="AJ76" s="133" t="s">
        <v>98</v>
      </c>
      <c r="AK76" s="133" t="s">
        <v>110</v>
      </c>
      <c r="AL76" s="139"/>
      <c r="AM76" s="252" t="s">
        <v>139</v>
      </c>
      <c r="AN76" s="252"/>
      <c r="AO76" s="253"/>
      <c r="AP76" s="102"/>
      <c r="AT76" s="102"/>
      <c r="AV76" s="82"/>
    </row>
    <row r="77" spans="4:48" s="12" customFormat="1" ht="15.75" customHeight="1">
      <c r="D77" s="101"/>
      <c r="E77" s="101"/>
      <c r="F77" s="112" t="s">
        <v>215</v>
      </c>
      <c r="G77" s="113"/>
      <c r="H77" s="113"/>
      <c r="I77" s="114"/>
      <c r="J77" s="101"/>
      <c r="K77" s="119"/>
      <c r="L77" s="109"/>
      <c r="M77" s="109"/>
      <c r="N77" s="109"/>
      <c r="O77" s="120"/>
      <c r="P77" s="101"/>
      <c r="Q77" s="111" t="s">
        <v>247</v>
      </c>
      <c r="R77" s="104">
        <v>5403</v>
      </c>
      <c r="S77" s="261" t="s">
        <v>58</v>
      </c>
      <c r="T77" s="261"/>
      <c r="U77" s="104" t="s">
        <v>93</v>
      </c>
      <c r="V77" s="105" t="s">
        <v>29</v>
      </c>
      <c r="W77" s="109"/>
      <c r="X77" s="111" t="s">
        <v>269</v>
      </c>
      <c r="Y77" s="104">
        <v>2706</v>
      </c>
      <c r="Z77" s="261" t="s">
        <v>57</v>
      </c>
      <c r="AA77" s="261"/>
      <c r="AB77" s="104" t="s">
        <v>90</v>
      </c>
      <c r="AC77" s="105" t="s">
        <v>24</v>
      </c>
      <c r="AD77" s="101"/>
      <c r="AE77" s="140" t="s">
        <v>57</v>
      </c>
      <c r="AF77" s="133" t="s">
        <v>92</v>
      </c>
      <c r="AG77" s="133" t="s">
        <v>26</v>
      </c>
      <c r="AH77" s="139"/>
      <c r="AI77" s="133" t="s">
        <v>66</v>
      </c>
      <c r="AJ77" s="133" t="s">
        <v>102</v>
      </c>
      <c r="AK77" s="133" t="s">
        <v>108</v>
      </c>
      <c r="AL77" s="139"/>
      <c r="AM77" s="133" t="s">
        <v>291</v>
      </c>
      <c r="AN77" s="133" t="s">
        <v>97</v>
      </c>
      <c r="AO77" s="141" t="s">
        <v>298</v>
      </c>
      <c r="AP77" s="102"/>
      <c r="AT77" s="102"/>
      <c r="AV77" s="82"/>
    </row>
    <row r="78" spans="4:48" s="12" customFormat="1" ht="15.75" customHeight="1">
      <c r="D78" s="101"/>
      <c r="E78" s="101"/>
      <c r="F78" s="112" t="s">
        <v>216</v>
      </c>
      <c r="G78" s="113"/>
      <c r="H78" s="113"/>
      <c r="I78" s="114"/>
      <c r="J78" s="101"/>
      <c r="K78" s="297" t="s">
        <v>276</v>
      </c>
      <c r="L78" s="298"/>
      <c r="M78" s="298"/>
      <c r="N78" s="298"/>
      <c r="O78" s="299"/>
      <c r="P78" s="101"/>
      <c r="Q78" s="111" t="s">
        <v>246</v>
      </c>
      <c r="R78" s="104">
        <v>5069</v>
      </c>
      <c r="S78" s="261" t="s">
        <v>66</v>
      </c>
      <c r="T78" s="261"/>
      <c r="U78" s="104" t="s">
        <v>102</v>
      </c>
      <c r="V78" s="105" t="s">
        <v>108</v>
      </c>
      <c r="W78" s="109"/>
      <c r="X78" s="111" t="s">
        <v>238</v>
      </c>
      <c r="Y78" s="104">
        <v>2660</v>
      </c>
      <c r="Z78" s="261" t="s">
        <v>52</v>
      </c>
      <c r="AA78" s="261"/>
      <c r="AB78" s="104" t="s">
        <v>85</v>
      </c>
      <c r="AC78" s="105" t="s">
        <v>12</v>
      </c>
      <c r="AD78" s="101"/>
      <c r="AE78" s="140" t="s">
        <v>66</v>
      </c>
      <c r="AF78" s="133" t="s">
        <v>102</v>
      </c>
      <c r="AG78" s="133" t="s">
        <v>108</v>
      </c>
      <c r="AH78" s="139"/>
      <c r="AI78" s="252" t="s">
        <v>284</v>
      </c>
      <c r="AJ78" s="252"/>
      <c r="AK78" s="252"/>
      <c r="AL78" s="139"/>
      <c r="AM78" s="133" t="s">
        <v>296</v>
      </c>
      <c r="AN78" s="133" t="s">
        <v>76</v>
      </c>
      <c r="AO78" s="141" t="s">
        <v>298</v>
      </c>
      <c r="AP78" s="102"/>
      <c r="AT78" s="102"/>
      <c r="AV78" s="82"/>
    </row>
    <row r="79" spans="4:48" s="12" customFormat="1" ht="15.75" customHeight="1">
      <c r="D79" s="101"/>
      <c r="E79" s="101"/>
      <c r="F79" s="112" t="s">
        <v>217</v>
      </c>
      <c r="G79" s="113"/>
      <c r="H79" s="113"/>
      <c r="I79" s="114"/>
      <c r="J79" s="101"/>
      <c r="K79" s="119"/>
      <c r="L79" s="109"/>
      <c r="M79" s="109"/>
      <c r="N79" s="109"/>
      <c r="O79" s="120"/>
      <c r="P79" s="101"/>
      <c r="Q79" s="111" t="s">
        <v>249</v>
      </c>
      <c r="R79" s="104">
        <v>5014</v>
      </c>
      <c r="S79" s="261" t="s">
        <v>47</v>
      </c>
      <c r="T79" s="261"/>
      <c r="U79" s="104" t="s">
        <v>77</v>
      </c>
      <c r="V79" s="105" t="s">
        <v>13</v>
      </c>
      <c r="W79" s="109"/>
      <c r="X79" s="111" t="s">
        <v>266</v>
      </c>
      <c r="Y79" s="104">
        <v>2630</v>
      </c>
      <c r="Z79" s="261" t="s">
        <v>51</v>
      </c>
      <c r="AA79" s="261"/>
      <c r="AB79" s="104" t="s">
        <v>15</v>
      </c>
      <c r="AC79" s="105" t="s">
        <v>17</v>
      </c>
      <c r="AD79" s="101"/>
      <c r="AE79" s="257" t="s">
        <v>285</v>
      </c>
      <c r="AF79" s="252"/>
      <c r="AG79" s="252"/>
      <c r="AH79" s="139"/>
      <c r="AI79" s="133" t="s">
        <v>53</v>
      </c>
      <c r="AJ79" s="133" t="s">
        <v>70</v>
      </c>
      <c r="AK79" s="133" t="s">
        <v>28</v>
      </c>
      <c r="AL79" s="139"/>
      <c r="AM79" s="133" t="s">
        <v>297</v>
      </c>
      <c r="AN79" s="133" t="s">
        <v>104</v>
      </c>
      <c r="AO79" s="141" t="s">
        <v>298</v>
      </c>
      <c r="AP79" s="102"/>
      <c r="AT79" s="102"/>
      <c r="AV79" s="82"/>
    </row>
    <row r="80" spans="4:48" s="12" customFormat="1" ht="15.75" customHeight="1">
      <c r="D80" s="101"/>
      <c r="E80" s="101"/>
      <c r="F80" s="112" t="s">
        <v>218</v>
      </c>
      <c r="G80" s="113"/>
      <c r="H80" s="113"/>
      <c r="I80" s="114"/>
      <c r="J80" s="101"/>
      <c r="K80" s="119"/>
      <c r="L80" s="109"/>
      <c r="M80" s="109"/>
      <c r="N80" s="109"/>
      <c r="O80" s="120"/>
      <c r="P80" s="101"/>
      <c r="Q80" s="132" t="s">
        <v>252</v>
      </c>
      <c r="R80" s="104">
        <v>4918</v>
      </c>
      <c r="S80" s="261" t="s">
        <v>59</v>
      </c>
      <c r="T80" s="261"/>
      <c r="U80" s="104" t="s">
        <v>97</v>
      </c>
      <c r="V80" s="105" t="s">
        <v>110</v>
      </c>
      <c r="W80" s="109"/>
      <c r="X80" s="111" t="s">
        <v>267</v>
      </c>
      <c r="Y80" s="104">
        <v>2608</v>
      </c>
      <c r="Z80" s="261" t="s">
        <v>50</v>
      </c>
      <c r="AA80" s="261"/>
      <c r="AB80" s="104" t="s">
        <v>83</v>
      </c>
      <c r="AC80" s="105" t="s">
        <v>17</v>
      </c>
      <c r="AD80" s="101"/>
      <c r="AE80" s="140" t="s">
        <v>57</v>
      </c>
      <c r="AF80" s="133" t="s">
        <v>92</v>
      </c>
      <c r="AG80" s="133" t="s">
        <v>26</v>
      </c>
      <c r="AH80" s="139"/>
      <c r="AI80" s="133" t="s">
        <v>59</v>
      </c>
      <c r="AJ80" s="133" t="s">
        <v>35</v>
      </c>
      <c r="AK80" s="133" t="s">
        <v>16</v>
      </c>
      <c r="AL80" s="139"/>
      <c r="AM80" s="133" t="s">
        <v>300</v>
      </c>
      <c r="AN80" s="133" t="s">
        <v>102</v>
      </c>
      <c r="AO80" s="141" t="s">
        <v>299</v>
      </c>
      <c r="AP80" s="102"/>
      <c r="AT80" s="102"/>
      <c r="AV80" s="82"/>
    </row>
    <row r="81" spans="4:48" s="12" customFormat="1" ht="15.75" customHeight="1">
      <c r="D81" s="101"/>
      <c r="E81" s="101"/>
      <c r="F81" s="121"/>
      <c r="G81" s="113"/>
      <c r="H81" s="113"/>
      <c r="I81" s="114"/>
      <c r="J81" s="101"/>
      <c r="K81" s="119"/>
      <c r="L81" s="109"/>
      <c r="M81" s="109"/>
      <c r="N81" s="109"/>
      <c r="O81" s="120"/>
      <c r="P81" s="101"/>
      <c r="Q81" s="111" t="s">
        <v>255</v>
      </c>
      <c r="R81" s="104">
        <v>4775</v>
      </c>
      <c r="S81" s="261" t="s">
        <v>40</v>
      </c>
      <c r="T81" s="261"/>
      <c r="U81" s="104" t="s">
        <v>10</v>
      </c>
      <c r="V81" s="105" t="s">
        <v>11</v>
      </c>
      <c r="W81" s="109"/>
      <c r="X81" s="111" t="s">
        <v>256</v>
      </c>
      <c r="Y81" s="104">
        <v>2283</v>
      </c>
      <c r="Z81" s="261" t="s">
        <v>65</v>
      </c>
      <c r="AA81" s="261"/>
      <c r="AB81" s="104" t="s">
        <v>75</v>
      </c>
      <c r="AC81" s="105" t="s">
        <v>11</v>
      </c>
      <c r="AD81" s="101"/>
      <c r="AE81" s="142"/>
      <c r="AF81" s="139"/>
      <c r="AG81" s="139"/>
      <c r="AH81" s="139"/>
      <c r="AI81" s="133" t="s">
        <v>59</v>
      </c>
      <c r="AJ81" s="133" t="s">
        <v>96</v>
      </c>
      <c r="AK81" s="133" t="s">
        <v>30</v>
      </c>
      <c r="AL81" s="134"/>
      <c r="AM81" s="133" t="s">
        <v>301</v>
      </c>
      <c r="AN81" s="133" t="s">
        <v>94</v>
      </c>
      <c r="AO81" s="141" t="s">
        <v>299</v>
      </c>
      <c r="AP81" s="102"/>
      <c r="AT81" s="102"/>
      <c r="AV81" s="82"/>
    </row>
    <row r="82" spans="4:48" s="12" customFormat="1" ht="15.75" customHeight="1">
      <c r="D82" s="101"/>
      <c r="E82" s="101"/>
      <c r="F82" s="291" t="s">
        <v>227</v>
      </c>
      <c r="G82" s="292"/>
      <c r="H82" s="292"/>
      <c r="I82" s="293"/>
      <c r="J82" s="101"/>
      <c r="K82" s="119"/>
      <c r="L82" s="109"/>
      <c r="M82" s="109"/>
      <c r="N82" s="109"/>
      <c r="O82" s="120"/>
      <c r="P82" s="101"/>
      <c r="Q82" s="132" t="s">
        <v>257</v>
      </c>
      <c r="R82" s="104">
        <v>4756</v>
      </c>
      <c r="S82" s="261" t="s">
        <v>46</v>
      </c>
      <c r="T82" s="261"/>
      <c r="U82" s="104" t="s">
        <v>76</v>
      </c>
      <c r="V82" s="105" t="s">
        <v>27</v>
      </c>
      <c r="W82" s="109"/>
      <c r="X82" s="111" t="s">
        <v>271</v>
      </c>
      <c r="Y82" s="104">
        <v>2177</v>
      </c>
      <c r="Z82" s="261" t="s">
        <v>59</v>
      </c>
      <c r="AA82" s="261"/>
      <c r="AB82" s="104" t="s">
        <v>35</v>
      </c>
      <c r="AC82" s="105" t="s">
        <v>16</v>
      </c>
      <c r="AD82" s="101"/>
      <c r="AE82" s="142"/>
      <c r="AF82" s="139"/>
      <c r="AG82" s="139"/>
      <c r="AH82" s="139"/>
      <c r="AI82" s="252" t="s">
        <v>129</v>
      </c>
      <c r="AJ82" s="252"/>
      <c r="AK82" s="252"/>
      <c r="AL82" s="134"/>
      <c r="AM82" s="252" t="s">
        <v>279</v>
      </c>
      <c r="AN82" s="252"/>
      <c r="AO82" s="253"/>
      <c r="AP82" s="102"/>
      <c r="AT82" s="102"/>
      <c r="AV82" s="82"/>
    </row>
    <row r="83" spans="4:48" s="12" customFormat="1" ht="15.75" customHeight="1">
      <c r="D83" s="101"/>
      <c r="E83" s="101"/>
      <c r="F83" s="122" t="s">
        <v>219</v>
      </c>
      <c r="G83" s="113"/>
      <c r="H83" s="113"/>
      <c r="I83" s="114"/>
      <c r="J83" s="101"/>
      <c r="K83" s="119"/>
      <c r="L83" s="109"/>
      <c r="M83" s="109"/>
      <c r="N83" s="109"/>
      <c r="O83" s="120"/>
      <c r="P83" s="101"/>
      <c r="Q83" s="111" t="s">
        <v>260</v>
      </c>
      <c r="R83" s="104">
        <v>4314</v>
      </c>
      <c r="S83" s="261" t="s">
        <v>68</v>
      </c>
      <c r="T83" s="261"/>
      <c r="U83" s="104" t="s">
        <v>94</v>
      </c>
      <c r="V83" s="105" t="s">
        <v>14</v>
      </c>
      <c r="W83" s="109"/>
      <c r="X83" s="111" t="s">
        <v>254</v>
      </c>
      <c r="Y83" s="104">
        <v>1815</v>
      </c>
      <c r="Z83" s="261" t="s">
        <v>61</v>
      </c>
      <c r="AA83" s="261"/>
      <c r="AB83" s="104" t="s">
        <v>99</v>
      </c>
      <c r="AC83" s="105" t="s">
        <v>110</v>
      </c>
      <c r="AD83" s="101"/>
      <c r="AE83" s="142"/>
      <c r="AF83" s="139"/>
      <c r="AG83" s="139"/>
      <c r="AH83" s="139"/>
      <c r="AI83" s="133" t="s">
        <v>59</v>
      </c>
      <c r="AJ83" s="133" t="s">
        <v>35</v>
      </c>
      <c r="AK83" s="133" t="s">
        <v>16</v>
      </c>
      <c r="AL83" s="134"/>
      <c r="AM83" s="138" t="s">
        <v>280</v>
      </c>
      <c r="AN83" s="138" t="s">
        <v>282</v>
      </c>
      <c r="AO83" s="143"/>
      <c r="AP83" s="102"/>
      <c r="AT83" s="102"/>
      <c r="AV83" s="82"/>
    </row>
    <row r="84" spans="4:48" s="12" customFormat="1" ht="15.75" customHeight="1">
      <c r="D84" s="101"/>
      <c r="E84" s="101"/>
      <c r="F84" s="112" t="s">
        <v>220</v>
      </c>
      <c r="G84" s="113"/>
      <c r="H84" s="113"/>
      <c r="I84" s="114"/>
      <c r="J84" s="101"/>
      <c r="K84" s="119"/>
      <c r="L84" s="109"/>
      <c r="M84" s="109"/>
      <c r="N84" s="109"/>
      <c r="O84" s="120"/>
      <c r="P84" s="101"/>
      <c r="Q84" s="111" t="s">
        <v>250</v>
      </c>
      <c r="R84" s="104">
        <v>3818</v>
      </c>
      <c r="S84" s="261" t="s">
        <v>49</v>
      </c>
      <c r="T84" s="261"/>
      <c r="U84" s="104" t="s">
        <v>80</v>
      </c>
      <c r="V84" s="105" t="s">
        <v>13</v>
      </c>
      <c r="W84" s="109"/>
      <c r="X84" s="132" t="s">
        <v>273</v>
      </c>
      <c r="Y84" s="104">
        <v>1797</v>
      </c>
      <c r="Z84" s="261" t="s">
        <v>59</v>
      </c>
      <c r="AA84" s="261"/>
      <c r="AB84" s="104" t="s">
        <v>96</v>
      </c>
      <c r="AC84" s="105" t="s">
        <v>30</v>
      </c>
      <c r="AD84" s="101"/>
      <c r="AE84" s="142"/>
      <c r="AF84" s="139"/>
      <c r="AG84" s="139"/>
      <c r="AH84" s="139"/>
      <c r="AI84" s="133" t="s">
        <v>59</v>
      </c>
      <c r="AJ84" s="133" t="s">
        <v>96</v>
      </c>
      <c r="AK84" s="133" t="s">
        <v>30</v>
      </c>
      <c r="AL84" s="139"/>
      <c r="AM84" s="138" t="s">
        <v>177</v>
      </c>
      <c r="AN84" s="133" t="s">
        <v>112</v>
      </c>
      <c r="AO84" s="143" t="s">
        <v>288</v>
      </c>
      <c r="AP84" s="102"/>
      <c r="AT84" s="102"/>
      <c r="AV84" s="82"/>
    </row>
    <row r="85" spans="4:48" s="12" customFormat="1" ht="15.75" customHeight="1">
      <c r="D85" s="101"/>
      <c r="E85" s="101"/>
      <c r="F85" s="112" t="s">
        <v>221</v>
      </c>
      <c r="G85" s="113"/>
      <c r="H85" s="113"/>
      <c r="I85" s="114"/>
      <c r="J85" s="101"/>
      <c r="K85" s="119"/>
      <c r="L85" s="109"/>
      <c r="M85" s="109"/>
      <c r="N85" s="109"/>
      <c r="O85" s="120"/>
      <c r="P85" s="101"/>
      <c r="Q85" s="111" t="s">
        <v>261</v>
      </c>
      <c r="R85" s="104">
        <v>3750</v>
      </c>
      <c r="S85" s="261" t="s">
        <v>41</v>
      </c>
      <c r="T85" s="261"/>
      <c r="U85" s="104" t="s">
        <v>72</v>
      </c>
      <c r="V85" s="105" t="s">
        <v>34</v>
      </c>
      <c r="W85" s="109"/>
      <c r="X85" s="111" t="s">
        <v>274</v>
      </c>
      <c r="Y85" s="104">
        <v>1509</v>
      </c>
      <c r="Z85" s="261" t="s">
        <v>47</v>
      </c>
      <c r="AA85" s="261"/>
      <c r="AB85" s="104" t="s">
        <v>78</v>
      </c>
      <c r="AC85" s="105" t="s">
        <v>30</v>
      </c>
      <c r="AD85" s="101"/>
      <c r="AE85" s="142"/>
      <c r="AF85" s="139"/>
      <c r="AG85" s="139"/>
      <c r="AH85" s="139"/>
      <c r="AI85" s="139"/>
      <c r="AJ85" s="109"/>
      <c r="AK85" s="139"/>
      <c r="AL85" s="134"/>
      <c r="AM85" s="138" t="s">
        <v>178</v>
      </c>
      <c r="AN85" s="133" t="s">
        <v>114</v>
      </c>
      <c r="AO85" s="143" t="s">
        <v>289</v>
      </c>
      <c r="AP85" s="102"/>
      <c r="AT85" s="102"/>
      <c r="AV85" s="82"/>
    </row>
    <row r="86" spans="4:48" s="12" customFormat="1" ht="15.75" customHeight="1" thickBot="1">
      <c r="D86" s="101"/>
      <c r="E86" s="101"/>
      <c r="F86" s="123" t="s">
        <v>222</v>
      </c>
      <c r="G86" s="124"/>
      <c r="H86" s="124"/>
      <c r="I86" s="125"/>
      <c r="J86" s="101"/>
      <c r="K86" s="126"/>
      <c r="L86" s="127"/>
      <c r="M86" s="127"/>
      <c r="N86" s="127"/>
      <c r="O86" s="128"/>
      <c r="P86" s="101"/>
      <c r="Q86" s="111" t="s">
        <v>262</v>
      </c>
      <c r="R86" s="104">
        <v>3730</v>
      </c>
      <c r="S86" s="261" t="s">
        <v>69</v>
      </c>
      <c r="T86" s="261"/>
      <c r="U86" s="104" t="s">
        <v>104</v>
      </c>
      <c r="V86" s="105" t="s">
        <v>111</v>
      </c>
      <c r="W86" s="109"/>
      <c r="X86" s="111" t="s">
        <v>270</v>
      </c>
      <c r="Y86" s="104">
        <v>1479</v>
      </c>
      <c r="Z86" s="261" t="s">
        <v>63</v>
      </c>
      <c r="AA86" s="261"/>
      <c r="AB86" s="104" t="s">
        <v>33</v>
      </c>
      <c r="AC86" s="105" t="s">
        <v>24</v>
      </c>
      <c r="AD86" s="101"/>
      <c r="AE86" s="142"/>
      <c r="AF86" s="139"/>
      <c r="AG86" s="139"/>
      <c r="AH86" s="139"/>
      <c r="AI86" s="139"/>
      <c r="AJ86" s="109"/>
      <c r="AK86" s="139"/>
      <c r="AL86" s="134"/>
      <c r="AM86" s="252" t="s">
        <v>278</v>
      </c>
      <c r="AN86" s="252"/>
      <c r="AO86" s="253"/>
      <c r="AP86" s="102"/>
      <c r="AT86" s="102"/>
      <c r="AV86" s="82"/>
    </row>
    <row r="87" spans="4:49" s="12" customFormat="1" ht="15.75" customHeight="1"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11" t="s">
        <v>253</v>
      </c>
      <c r="R87" s="104">
        <v>3619</v>
      </c>
      <c r="S87" s="261" t="s">
        <v>60</v>
      </c>
      <c r="T87" s="261"/>
      <c r="U87" s="104" t="s">
        <v>98</v>
      </c>
      <c r="V87" s="105" t="s">
        <v>110</v>
      </c>
      <c r="W87" s="109"/>
      <c r="X87" s="111" t="s">
        <v>263</v>
      </c>
      <c r="Y87" s="104">
        <v>1240</v>
      </c>
      <c r="Z87" s="261" t="s">
        <v>64</v>
      </c>
      <c r="AA87" s="261"/>
      <c r="AB87" s="104" t="s">
        <v>101</v>
      </c>
      <c r="AC87" s="105" t="s">
        <v>111</v>
      </c>
      <c r="AD87" s="101"/>
      <c r="AE87" s="142"/>
      <c r="AF87" s="139"/>
      <c r="AG87" s="139"/>
      <c r="AH87" s="139"/>
      <c r="AI87" s="139"/>
      <c r="AJ87" s="109"/>
      <c r="AK87" s="139"/>
      <c r="AL87" s="134"/>
      <c r="AM87" s="138" t="s">
        <v>291</v>
      </c>
      <c r="AN87" s="138" t="s">
        <v>96</v>
      </c>
      <c r="AO87" s="143" t="s">
        <v>30</v>
      </c>
      <c r="AQ87" s="102"/>
      <c r="AU87" s="102"/>
      <c r="AW87" s="82"/>
    </row>
    <row r="88" spans="4:49" s="12" customFormat="1" ht="15.75" customHeight="1"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11" t="s">
        <v>244</v>
      </c>
      <c r="R88" s="104">
        <v>3593</v>
      </c>
      <c r="S88" s="261" t="s">
        <v>48</v>
      </c>
      <c r="T88" s="261"/>
      <c r="U88" s="104" t="s">
        <v>79</v>
      </c>
      <c r="V88" s="105" t="s">
        <v>26</v>
      </c>
      <c r="W88" s="109"/>
      <c r="X88" s="111" t="s">
        <v>259</v>
      </c>
      <c r="Y88" s="104">
        <v>1204</v>
      </c>
      <c r="Z88" s="261" t="s">
        <v>55</v>
      </c>
      <c r="AA88" s="261"/>
      <c r="AB88" s="104" t="s">
        <v>88</v>
      </c>
      <c r="AC88" s="105" t="s">
        <v>27</v>
      </c>
      <c r="AD88" s="101"/>
      <c r="AE88" s="142"/>
      <c r="AF88" s="139"/>
      <c r="AG88" s="139"/>
      <c r="AH88" s="139"/>
      <c r="AI88" s="139"/>
      <c r="AJ88" s="109"/>
      <c r="AK88" s="139"/>
      <c r="AL88" s="134"/>
      <c r="AM88" s="138" t="s">
        <v>292</v>
      </c>
      <c r="AN88" s="138" t="s">
        <v>78</v>
      </c>
      <c r="AO88" s="143" t="s">
        <v>30</v>
      </c>
      <c r="AQ88" s="102"/>
      <c r="AU88" s="102"/>
      <c r="AW88" s="82"/>
    </row>
    <row r="89" spans="4:49" s="12" customFormat="1" ht="15.75" customHeight="1"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11" t="s">
        <v>258</v>
      </c>
      <c r="R89" s="104">
        <v>3288</v>
      </c>
      <c r="S89" s="261" t="s">
        <v>40</v>
      </c>
      <c r="T89" s="261"/>
      <c r="U89" s="104" t="s">
        <v>71</v>
      </c>
      <c r="V89" s="105" t="s">
        <v>27</v>
      </c>
      <c r="W89" s="109"/>
      <c r="X89" s="111" t="s">
        <v>272</v>
      </c>
      <c r="Y89" s="104">
        <v>1131</v>
      </c>
      <c r="Z89" s="261" t="s">
        <v>25</v>
      </c>
      <c r="AA89" s="261"/>
      <c r="AB89" s="104" t="s">
        <v>86</v>
      </c>
      <c r="AC89" s="105" t="s">
        <v>16</v>
      </c>
      <c r="AD89" s="101"/>
      <c r="AE89" s="142"/>
      <c r="AF89" s="139"/>
      <c r="AG89" s="139"/>
      <c r="AH89" s="139"/>
      <c r="AI89" s="139"/>
      <c r="AJ89" s="109"/>
      <c r="AK89" s="139"/>
      <c r="AL89" s="134"/>
      <c r="AM89" s="138" t="s">
        <v>293</v>
      </c>
      <c r="AN89" s="138" t="s">
        <v>15</v>
      </c>
      <c r="AO89" s="143" t="s">
        <v>12</v>
      </c>
      <c r="AQ89" s="102"/>
      <c r="AU89" s="102"/>
      <c r="AW89" s="82"/>
    </row>
    <row r="90" spans="4:49" s="12" customFormat="1" ht="15.75" customHeight="1" thickBot="1"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29" t="s">
        <v>251</v>
      </c>
      <c r="R90" s="130">
        <v>3243</v>
      </c>
      <c r="S90" s="283" t="s">
        <v>50</v>
      </c>
      <c r="T90" s="283"/>
      <c r="U90" s="130" t="s">
        <v>81</v>
      </c>
      <c r="V90" s="131" t="s">
        <v>13</v>
      </c>
      <c r="W90" s="127"/>
      <c r="X90" s="129" t="s">
        <v>275</v>
      </c>
      <c r="Y90" s="130">
        <v>913</v>
      </c>
      <c r="Z90" s="283" t="s">
        <v>52</v>
      </c>
      <c r="AA90" s="283"/>
      <c r="AB90" s="130" t="s">
        <v>32</v>
      </c>
      <c r="AC90" s="131" t="s">
        <v>22</v>
      </c>
      <c r="AD90" s="101"/>
      <c r="AE90" s="142"/>
      <c r="AF90" s="139"/>
      <c r="AG90" s="139"/>
      <c r="AH90" s="139"/>
      <c r="AI90" s="139"/>
      <c r="AJ90" s="109"/>
      <c r="AK90" s="139"/>
      <c r="AL90" s="139"/>
      <c r="AM90" s="252" t="s">
        <v>277</v>
      </c>
      <c r="AN90" s="252"/>
      <c r="AO90" s="253"/>
      <c r="AQ90" s="102"/>
      <c r="AU90" s="102"/>
      <c r="AW90" s="82"/>
    </row>
    <row r="91" spans="4:49" s="12" customFormat="1" ht="15.75" customHeight="1" thickBot="1"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44"/>
      <c r="AF91" s="145"/>
      <c r="AG91" s="145"/>
      <c r="AH91" s="146"/>
      <c r="AI91" s="146"/>
      <c r="AJ91" s="146"/>
      <c r="AK91" s="146"/>
      <c r="AL91" s="146"/>
      <c r="AM91" s="147" t="s">
        <v>294</v>
      </c>
      <c r="AN91" s="147" t="s">
        <v>92</v>
      </c>
      <c r="AO91" s="148" t="s">
        <v>26</v>
      </c>
      <c r="AQ91" s="102"/>
      <c r="AU91" s="102"/>
      <c r="AW91" s="82"/>
    </row>
    <row r="92" spans="4:49" s="12" customFormat="1" ht="15.75" customHeight="1"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39"/>
      <c r="AF92" s="139"/>
      <c r="AG92" s="139"/>
      <c r="AH92" s="109"/>
      <c r="AI92" s="109"/>
      <c r="AJ92" s="109"/>
      <c r="AK92" s="109"/>
      <c r="AL92" s="109"/>
      <c r="AM92" s="139"/>
      <c r="AN92" s="139"/>
      <c r="AO92" s="139"/>
      <c r="AQ92" s="102"/>
      <c r="AU92" s="102"/>
      <c r="AW92" s="82"/>
    </row>
    <row r="93" spans="4:49" s="12" customFormat="1" ht="15.75" customHeight="1"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H93" s="101"/>
      <c r="AI93" s="101"/>
      <c r="AJ93" s="101"/>
      <c r="AK93" s="101"/>
      <c r="AL93" s="101"/>
      <c r="AM93" s="101"/>
      <c r="AN93" s="101"/>
      <c r="AO93" s="101"/>
      <c r="AQ93" s="102"/>
      <c r="AU93" s="102"/>
      <c r="AW93" s="82"/>
    </row>
    <row r="94" spans="4:49" s="12" customFormat="1" ht="15.75" customHeight="1"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H94" s="101"/>
      <c r="AI94" s="101"/>
      <c r="AJ94" s="101"/>
      <c r="AK94" s="101"/>
      <c r="AL94" s="101"/>
      <c r="AM94" s="101"/>
      <c r="AN94" s="101"/>
      <c r="AO94" s="101"/>
      <c r="AQ94" s="102"/>
      <c r="AU94" s="102"/>
      <c r="AW94" s="82"/>
    </row>
    <row r="95" spans="4:49" s="12" customFormat="1" ht="15.75" customHeight="1"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H95" s="101"/>
      <c r="AI95" s="101"/>
      <c r="AJ95" s="101"/>
      <c r="AK95" s="101"/>
      <c r="AL95" s="101"/>
      <c r="AM95" s="101"/>
      <c r="AN95" s="101"/>
      <c r="AO95" s="101"/>
      <c r="AQ95" s="102"/>
      <c r="AU95" s="102"/>
      <c r="AW95" s="82"/>
    </row>
    <row r="96" spans="4:49" s="12" customFormat="1" ht="15.75" customHeight="1"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H96" s="101"/>
      <c r="AI96" s="101"/>
      <c r="AJ96" s="101"/>
      <c r="AK96" s="101"/>
      <c r="AL96" s="101"/>
      <c r="AM96" s="101"/>
      <c r="AN96" s="101"/>
      <c r="AO96" s="101"/>
      <c r="AQ96" s="102"/>
      <c r="AU96" s="102"/>
      <c r="AW96" s="82"/>
    </row>
    <row r="97" spans="4:49" s="12" customFormat="1" ht="15.75" customHeight="1"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H97" s="101"/>
      <c r="AI97" s="101"/>
      <c r="AJ97" s="101"/>
      <c r="AK97" s="101"/>
      <c r="AL97" s="101"/>
      <c r="AM97" s="101"/>
      <c r="AN97" s="101"/>
      <c r="AO97" s="101"/>
      <c r="AQ97" s="102"/>
      <c r="AU97" s="102"/>
      <c r="AW97" s="82"/>
    </row>
    <row r="98" spans="4:49" s="12" customFormat="1" ht="15.75" customHeight="1"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Q98" s="102"/>
      <c r="AU98" s="102"/>
      <c r="AW98" s="82"/>
    </row>
    <row r="99" spans="4:49" s="12" customFormat="1" ht="15.75" customHeight="1"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Q99" s="102"/>
      <c r="AU99" s="102"/>
      <c r="AW99" s="82"/>
    </row>
    <row r="100" spans="4:49" s="12" customFormat="1" ht="15.75" customHeight="1"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Q100" s="102"/>
      <c r="AU100" s="102"/>
      <c r="AW100" s="82"/>
    </row>
    <row r="101" spans="4:49" s="12" customFormat="1" ht="15.75" customHeight="1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Q101" s="102"/>
      <c r="AU101" s="102"/>
      <c r="AW101" s="82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sheetProtection/>
  <mergeCells count="73">
    <mergeCell ref="S90:T90"/>
    <mergeCell ref="Z86:AA86"/>
    <mergeCell ref="Z87:AA87"/>
    <mergeCell ref="Z88:AA88"/>
    <mergeCell ref="Z89:AA89"/>
    <mergeCell ref="Z82:AA82"/>
    <mergeCell ref="Z83:AA83"/>
    <mergeCell ref="Z84:AA84"/>
    <mergeCell ref="S87:T87"/>
    <mergeCell ref="S82:T82"/>
    <mergeCell ref="S83:T83"/>
    <mergeCell ref="S84:T84"/>
    <mergeCell ref="S85:T85"/>
    <mergeCell ref="Q69:AC69"/>
    <mergeCell ref="Z77:AA77"/>
    <mergeCell ref="S81:T81"/>
    <mergeCell ref="Z78:AA78"/>
    <mergeCell ref="Z79:AA79"/>
    <mergeCell ref="Z80:AA80"/>
    <mergeCell ref="Z85:AA85"/>
    <mergeCell ref="Z81:AA81"/>
    <mergeCell ref="F82:I82"/>
    <mergeCell ref="F70:I70"/>
    <mergeCell ref="S88:T88"/>
    <mergeCell ref="S89:T89"/>
    <mergeCell ref="Z70:AA70"/>
    <mergeCell ref="Z71:AA71"/>
    <mergeCell ref="Z72:AA72"/>
    <mergeCell ref="Z73:AA73"/>
    <mergeCell ref="Z74:AA74"/>
    <mergeCell ref="F72:I72"/>
    <mergeCell ref="S79:T79"/>
    <mergeCell ref="S80:T80"/>
    <mergeCell ref="K69:O69"/>
    <mergeCell ref="K76:O76"/>
    <mergeCell ref="K78:O78"/>
    <mergeCell ref="S76:T76"/>
    <mergeCell ref="S77:T77"/>
    <mergeCell ref="Z90:AA90"/>
    <mergeCell ref="S70:T70"/>
    <mergeCell ref="S71:T71"/>
    <mergeCell ref="S72:T72"/>
    <mergeCell ref="S73:T73"/>
    <mergeCell ref="S74:T74"/>
    <mergeCell ref="S75:T75"/>
    <mergeCell ref="S86:T86"/>
    <mergeCell ref="S78:T78"/>
    <mergeCell ref="Z76:AA76"/>
    <mergeCell ref="AW2:AW5"/>
    <mergeCell ref="B66:D66"/>
    <mergeCell ref="AU2:AU5"/>
    <mergeCell ref="B2:D5"/>
    <mergeCell ref="AQ2:AQ5"/>
    <mergeCell ref="B64:D64"/>
    <mergeCell ref="Z75:AA75"/>
    <mergeCell ref="F69:I69"/>
    <mergeCell ref="F71:I71"/>
    <mergeCell ref="AI78:AK78"/>
    <mergeCell ref="AI82:AK82"/>
    <mergeCell ref="AE69:AO69"/>
    <mergeCell ref="AM76:AO76"/>
    <mergeCell ref="AM82:AO82"/>
    <mergeCell ref="AM86:AO86"/>
    <mergeCell ref="AM90:AO90"/>
    <mergeCell ref="AM73:AO73"/>
    <mergeCell ref="AE70:AG70"/>
    <mergeCell ref="AI70:AK70"/>
    <mergeCell ref="AM70:AO70"/>
    <mergeCell ref="AE71:AG71"/>
    <mergeCell ref="AI71:AK71"/>
    <mergeCell ref="AM71:AO71"/>
    <mergeCell ref="AE76:AG76"/>
    <mergeCell ref="AE79:AG79"/>
  </mergeCells>
  <conditionalFormatting sqref="F7:AO62">
    <cfRule type="cellIs" priority="1" dxfId="1" operator="between" stopIfTrue="1">
      <formula>1</formula>
      <formula>3</formula>
    </cfRule>
    <cfRule type="cellIs" priority="2" dxfId="0" operator="between" stopIfTrue="1">
      <formula>4</formula>
      <formula>5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9"/>
  <sheetViews>
    <sheetView zoomScale="70" zoomScaleNormal="70" zoomScalePageLayoutView="0" workbookViewId="0" topLeftCell="A1">
      <pane xSplit="5" ySplit="6" topLeftCell="P6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62" sqref="U62"/>
    </sheetView>
  </sheetViews>
  <sheetFormatPr defaultColWidth="11.421875" defaultRowHeight="12.75"/>
  <cols>
    <col min="1" max="1" width="1.421875" style="1" customWidth="1"/>
    <col min="2" max="2" width="12.57421875" style="1" customWidth="1"/>
    <col min="3" max="3" width="11.140625" style="1" customWidth="1"/>
    <col min="4" max="4" width="5.140625" style="11" customWidth="1"/>
    <col min="5" max="5" width="1.1484375" style="11" customWidth="1"/>
    <col min="6" max="46" width="9.00390625" style="11" customWidth="1"/>
    <col min="47" max="47" width="1.57421875" style="11" customWidth="1"/>
    <col min="48" max="48" width="1.8515625" style="11" customWidth="1"/>
    <col min="49" max="49" width="9.00390625" style="11" customWidth="1"/>
    <col min="50" max="50" width="1.8515625" style="1" customWidth="1"/>
    <col min="51" max="51" width="1.8515625" style="79" customWidth="1"/>
    <col min="52" max="52" width="10.00390625" style="1" customWidth="1"/>
    <col min="53" max="53" width="8.7109375" style="1" customWidth="1"/>
    <col min="54" max="54" width="1.8515625" style="1" customWidth="1"/>
    <col min="55" max="55" width="7.140625" style="79" customWidth="1"/>
    <col min="56" max="56" width="1.8515625" style="1" customWidth="1"/>
    <col min="57" max="57" width="1.28515625" style="83" customWidth="1"/>
    <col min="58" max="59" width="1.28515625" style="1" customWidth="1"/>
    <col min="60" max="16384" width="11.421875" style="1" customWidth="1"/>
  </cols>
  <sheetData>
    <row r="1" spans="1:56" s="12" customFormat="1" ht="14.25" customHeight="1" thickBot="1" thickTop="1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4"/>
      <c r="AW1" s="74"/>
      <c r="AX1" s="16"/>
      <c r="AY1" s="14"/>
      <c r="AZ1" s="14"/>
      <c r="BA1" s="96"/>
      <c r="BB1" s="96"/>
      <c r="BC1" s="96"/>
      <c r="BD1" s="16"/>
    </row>
    <row r="2" spans="1:56" s="30" customFormat="1" ht="18.75" customHeight="1">
      <c r="A2" s="22"/>
      <c r="B2" s="271" t="s">
        <v>333</v>
      </c>
      <c r="C2" s="272"/>
      <c r="D2" s="273"/>
      <c r="E2" s="23"/>
      <c r="F2" s="151">
        <v>41650</v>
      </c>
      <c r="G2" s="152" t="s">
        <v>313</v>
      </c>
      <c r="H2" s="153" t="s">
        <v>317</v>
      </c>
      <c r="I2" s="153" t="s">
        <v>322</v>
      </c>
      <c r="J2" s="153" t="s">
        <v>324</v>
      </c>
      <c r="K2" s="153" t="s">
        <v>326</v>
      </c>
      <c r="L2" s="153">
        <v>41706</v>
      </c>
      <c r="M2" s="153">
        <v>41707</v>
      </c>
      <c r="N2" s="153">
        <v>41714</v>
      </c>
      <c r="O2" s="153">
        <v>41728</v>
      </c>
      <c r="P2" s="153">
        <v>41735</v>
      </c>
      <c r="Q2" s="153">
        <v>41742</v>
      </c>
      <c r="R2" s="153">
        <v>41763</v>
      </c>
      <c r="S2" s="153">
        <v>41763</v>
      </c>
      <c r="T2" s="153">
        <v>41769</v>
      </c>
      <c r="U2" s="153">
        <v>41777</v>
      </c>
      <c r="V2" s="153">
        <v>41783</v>
      </c>
      <c r="W2" s="153">
        <v>41784</v>
      </c>
      <c r="X2" s="153">
        <v>41791</v>
      </c>
      <c r="Y2" s="153">
        <v>41798</v>
      </c>
      <c r="Z2" s="153">
        <v>41805</v>
      </c>
      <c r="AA2" s="153">
        <v>41811</v>
      </c>
      <c r="AB2" s="153">
        <v>41811</v>
      </c>
      <c r="AC2" s="153">
        <v>41812</v>
      </c>
      <c r="AD2" s="153">
        <v>41819</v>
      </c>
      <c r="AE2" s="153" t="s">
        <v>448</v>
      </c>
      <c r="AF2" s="153" t="s">
        <v>450</v>
      </c>
      <c r="AG2" s="153" t="s">
        <v>452</v>
      </c>
      <c r="AH2" s="153">
        <v>41889</v>
      </c>
      <c r="AI2" s="153">
        <v>41889</v>
      </c>
      <c r="AJ2" s="153">
        <v>41896</v>
      </c>
      <c r="AK2" s="153">
        <v>41896</v>
      </c>
      <c r="AL2" s="153">
        <v>41903</v>
      </c>
      <c r="AM2" s="153">
        <v>41903</v>
      </c>
      <c r="AN2" s="154">
        <v>41917</v>
      </c>
      <c r="AO2" s="154">
        <v>41943</v>
      </c>
      <c r="AP2" s="154">
        <v>41944</v>
      </c>
      <c r="AQ2" s="154">
        <v>41951</v>
      </c>
      <c r="AR2" s="154">
        <v>41958</v>
      </c>
      <c r="AS2" s="154">
        <v>41971</v>
      </c>
      <c r="AT2" s="154">
        <v>41972</v>
      </c>
      <c r="AU2" s="155"/>
      <c r="AV2" s="28"/>
      <c r="AW2" s="280" t="s">
        <v>172</v>
      </c>
      <c r="AX2" s="29"/>
      <c r="AY2" s="28"/>
      <c r="AZ2" s="94"/>
      <c r="BA2" s="268" t="s">
        <v>173</v>
      </c>
      <c r="BB2" s="28"/>
      <c r="BC2" s="262" t="s">
        <v>189</v>
      </c>
      <c r="BD2" s="29"/>
    </row>
    <row r="3" spans="1:56" s="30" customFormat="1" ht="31.5" customHeight="1">
      <c r="A3" s="22"/>
      <c r="B3" s="274"/>
      <c r="C3" s="275"/>
      <c r="D3" s="276"/>
      <c r="E3" s="23"/>
      <c r="F3" s="156" t="s">
        <v>303</v>
      </c>
      <c r="G3" s="157" t="s">
        <v>303</v>
      </c>
      <c r="H3" s="157" t="s">
        <v>303</v>
      </c>
      <c r="I3" s="157" t="s">
        <v>303</v>
      </c>
      <c r="J3" s="45" t="s">
        <v>303</v>
      </c>
      <c r="K3" s="45" t="s">
        <v>303</v>
      </c>
      <c r="L3" s="45" t="s">
        <v>303</v>
      </c>
      <c r="M3" s="45" t="s">
        <v>194</v>
      </c>
      <c r="N3" s="45" t="s">
        <v>190</v>
      </c>
      <c r="O3" s="45" t="s">
        <v>190</v>
      </c>
      <c r="P3" s="45" t="s">
        <v>190</v>
      </c>
      <c r="Q3" s="177" t="s">
        <v>445</v>
      </c>
      <c r="R3" s="45" t="s">
        <v>190</v>
      </c>
      <c r="S3" s="45" t="s">
        <v>190</v>
      </c>
      <c r="T3" s="178" t="s">
        <v>435</v>
      </c>
      <c r="U3" s="135" t="s">
        <v>426</v>
      </c>
      <c r="V3" s="45" t="s">
        <v>190</v>
      </c>
      <c r="W3" s="45" t="s">
        <v>190</v>
      </c>
      <c r="X3" s="45" t="s">
        <v>446</v>
      </c>
      <c r="Y3" s="45" t="s">
        <v>190</v>
      </c>
      <c r="Z3" s="45" t="s">
        <v>345</v>
      </c>
      <c r="AA3" s="135" t="s">
        <v>348</v>
      </c>
      <c r="AB3" s="135" t="s">
        <v>348</v>
      </c>
      <c r="AC3" s="135" t="s">
        <v>351</v>
      </c>
      <c r="AD3" s="135" t="s">
        <v>351</v>
      </c>
      <c r="AE3" s="45" t="s">
        <v>447</v>
      </c>
      <c r="AF3" s="45" t="s">
        <v>447</v>
      </c>
      <c r="AG3" s="178" t="s">
        <v>435</v>
      </c>
      <c r="AH3" s="45" t="s">
        <v>354</v>
      </c>
      <c r="AI3" s="45" t="s">
        <v>354</v>
      </c>
      <c r="AJ3" s="45" t="s">
        <v>133</v>
      </c>
      <c r="AK3" s="135" t="s">
        <v>348</v>
      </c>
      <c r="AL3" s="135" t="s">
        <v>351</v>
      </c>
      <c r="AM3" s="158" t="s">
        <v>359</v>
      </c>
      <c r="AN3" s="158" t="s">
        <v>133</v>
      </c>
      <c r="AO3" s="158" t="s">
        <v>447</v>
      </c>
      <c r="AP3" s="202" t="s">
        <v>435</v>
      </c>
      <c r="AQ3" s="158" t="s">
        <v>171</v>
      </c>
      <c r="AR3" s="158" t="s">
        <v>171</v>
      </c>
      <c r="AS3" s="158" t="s">
        <v>171</v>
      </c>
      <c r="AT3" s="158" t="s">
        <v>354</v>
      </c>
      <c r="AU3" s="159"/>
      <c r="AV3" s="28"/>
      <c r="AW3" s="281"/>
      <c r="AX3" s="29"/>
      <c r="AY3" s="28"/>
      <c r="AZ3" s="94"/>
      <c r="BA3" s="269"/>
      <c r="BB3" s="28"/>
      <c r="BC3" s="263"/>
      <c r="BD3" s="29"/>
    </row>
    <row r="4" spans="1:56" s="30" customFormat="1" ht="27" customHeight="1">
      <c r="A4" s="22"/>
      <c r="B4" s="274"/>
      <c r="C4" s="275"/>
      <c r="D4" s="276"/>
      <c r="E4" s="23"/>
      <c r="F4" s="160" t="s">
        <v>120</v>
      </c>
      <c r="G4" s="157" t="s">
        <v>120</v>
      </c>
      <c r="H4" s="157" t="s">
        <v>129</v>
      </c>
      <c r="I4" s="157" t="s">
        <v>120</v>
      </c>
      <c r="J4" s="157" t="s">
        <v>120</v>
      </c>
      <c r="K4" s="30" t="s">
        <v>327</v>
      </c>
      <c r="L4" s="45" t="s">
        <v>146</v>
      </c>
      <c r="M4" s="45" t="s">
        <v>191</v>
      </c>
      <c r="N4" s="45" t="s">
        <v>191</v>
      </c>
      <c r="O4" s="157" t="s">
        <v>191</v>
      </c>
      <c r="P4" s="45" t="s">
        <v>191</v>
      </c>
      <c r="Q4" s="45" t="s">
        <v>191</v>
      </c>
      <c r="R4" s="60" t="s">
        <v>129</v>
      </c>
      <c r="S4" s="45" t="s">
        <v>146</v>
      </c>
      <c r="T4" s="45" t="s">
        <v>146</v>
      </c>
      <c r="U4" s="45" t="s">
        <v>191</v>
      </c>
      <c r="V4" s="45" t="s">
        <v>146</v>
      </c>
      <c r="W4" s="45" t="s">
        <v>191</v>
      </c>
      <c r="X4" s="45" t="s">
        <v>191</v>
      </c>
      <c r="Y4" s="45" t="s">
        <v>146</v>
      </c>
      <c r="Z4" s="45" t="s">
        <v>347</v>
      </c>
      <c r="AA4" s="45" t="s">
        <v>146</v>
      </c>
      <c r="AB4" s="45" t="s">
        <v>129</v>
      </c>
      <c r="AC4" s="45" t="s">
        <v>146</v>
      </c>
      <c r="AD4" s="158" t="s">
        <v>139</v>
      </c>
      <c r="AE4" s="158" t="s">
        <v>146</v>
      </c>
      <c r="AF4" s="158" t="s">
        <v>146</v>
      </c>
      <c r="AG4" s="158" t="s">
        <v>191</v>
      </c>
      <c r="AH4" s="45" t="s">
        <v>129</v>
      </c>
      <c r="AI4" s="45" t="s">
        <v>146</v>
      </c>
      <c r="AJ4" s="158" t="s">
        <v>191</v>
      </c>
      <c r="AK4" s="158" t="s">
        <v>167</v>
      </c>
      <c r="AL4" s="158" t="s">
        <v>129</v>
      </c>
      <c r="AM4" s="158" t="s">
        <v>146</v>
      </c>
      <c r="AN4" s="158" t="s">
        <v>191</v>
      </c>
      <c r="AO4" s="158" t="s">
        <v>146</v>
      </c>
      <c r="AP4" s="158" t="s">
        <v>129</v>
      </c>
      <c r="AQ4" s="158" t="s">
        <v>129</v>
      </c>
      <c r="AR4" s="158" t="s">
        <v>120</v>
      </c>
      <c r="AS4" s="158" t="s">
        <v>129</v>
      </c>
      <c r="AT4" s="158" t="s">
        <v>146</v>
      </c>
      <c r="AU4" s="159"/>
      <c r="AV4" s="28"/>
      <c r="AW4" s="281"/>
      <c r="AX4" s="29"/>
      <c r="AY4" s="28"/>
      <c r="AZ4" s="94"/>
      <c r="BA4" s="269"/>
      <c r="BB4" s="28"/>
      <c r="BC4" s="263"/>
      <c r="BD4" s="29"/>
    </row>
    <row r="5" spans="1:56" s="30" customFormat="1" ht="44.25" customHeight="1" thickBot="1">
      <c r="A5" s="22"/>
      <c r="B5" s="277"/>
      <c r="C5" s="278"/>
      <c r="D5" s="279"/>
      <c r="E5" s="23"/>
      <c r="F5" s="161" t="s">
        <v>304</v>
      </c>
      <c r="G5" s="162" t="s">
        <v>314</v>
      </c>
      <c r="H5" s="163" t="s">
        <v>318</v>
      </c>
      <c r="I5" s="163" t="s">
        <v>323</v>
      </c>
      <c r="J5" s="163" t="s">
        <v>325</v>
      </c>
      <c r="K5" s="163" t="s">
        <v>328</v>
      </c>
      <c r="L5" s="163" t="s">
        <v>332</v>
      </c>
      <c r="M5" s="163" t="s">
        <v>332</v>
      </c>
      <c r="N5" s="163" t="s">
        <v>154</v>
      </c>
      <c r="O5" s="163" t="s">
        <v>334</v>
      </c>
      <c r="P5" s="163" t="s">
        <v>337</v>
      </c>
      <c r="Q5" s="163" t="s">
        <v>427</v>
      </c>
      <c r="R5" s="163" t="s">
        <v>338</v>
      </c>
      <c r="S5" s="163" t="s">
        <v>339</v>
      </c>
      <c r="T5" s="163" t="s">
        <v>428</v>
      </c>
      <c r="U5" s="163" t="s">
        <v>342</v>
      </c>
      <c r="V5" s="163" t="s">
        <v>343</v>
      </c>
      <c r="W5" s="163" t="s">
        <v>343</v>
      </c>
      <c r="X5" s="163" t="s">
        <v>429</v>
      </c>
      <c r="Y5" s="163" t="s">
        <v>344</v>
      </c>
      <c r="Z5" s="163" t="s">
        <v>346</v>
      </c>
      <c r="AA5" s="163" t="s">
        <v>349</v>
      </c>
      <c r="AB5" s="163" t="s">
        <v>350</v>
      </c>
      <c r="AC5" s="163" t="s">
        <v>352</v>
      </c>
      <c r="AD5" s="163" t="s">
        <v>353</v>
      </c>
      <c r="AE5" s="163" t="s">
        <v>449</v>
      </c>
      <c r="AF5" s="163" t="s">
        <v>451</v>
      </c>
      <c r="AG5" s="163" t="s">
        <v>453</v>
      </c>
      <c r="AH5" s="163" t="s">
        <v>355</v>
      </c>
      <c r="AI5" s="163" t="s">
        <v>355</v>
      </c>
      <c r="AJ5" s="163" t="s">
        <v>356</v>
      </c>
      <c r="AK5" s="163" t="s">
        <v>356</v>
      </c>
      <c r="AL5" s="163" t="s">
        <v>357</v>
      </c>
      <c r="AM5" s="163" t="s">
        <v>358</v>
      </c>
      <c r="AN5" s="163" t="s">
        <v>360</v>
      </c>
      <c r="AO5" s="163" t="s">
        <v>0</v>
      </c>
      <c r="AP5" s="163" t="s">
        <v>0</v>
      </c>
      <c r="AQ5" s="163" t="s">
        <v>362</v>
      </c>
      <c r="AR5" s="163" t="s">
        <v>364</v>
      </c>
      <c r="AS5" s="163" t="s">
        <v>370</v>
      </c>
      <c r="AT5" s="163" t="s">
        <v>374</v>
      </c>
      <c r="AU5" s="164"/>
      <c r="AV5" s="28"/>
      <c r="AW5" s="282"/>
      <c r="AX5" s="29"/>
      <c r="AY5" s="28"/>
      <c r="AZ5" s="94"/>
      <c r="BA5" s="270"/>
      <c r="BB5" s="28"/>
      <c r="BC5" s="264"/>
      <c r="BD5" s="29"/>
    </row>
    <row r="6" spans="1:57" ht="5.25" customHeight="1" thickBot="1">
      <c r="A6" s="2"/>
      <c r="B6" s="3"/>
      <c r="C6" s="3"/>
      <c r="D6" s="5"/>
      <c r="E6" s="5"/>
      <c r="F6" s="6"/>
      <c r="G6" s="6"/>
      <c r="H6" s="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3"/>
      <c r="AW6" s="18"/>
      <c r="AX6" s="4"/>
      <c r="AY6" s="3"/>
      <c r="AZ6" s="3"/>
      <c r="BA6" s="18"/>
      <c r="BB6" s="4"/>
      <c r="BC6" s="83"/>
      <c r="BD6" s="4"/>
      <c r="BE6" s="1"/>
    </row>
    <row r="7" spans="1:56" s="56" customFormat="1" ht="15" customHeight="1">
      <c r="A7" s="48"/>
      <c r="B7" s="49" t="s">
        <v>40</v>
      </c>
      <c r="C7" s="49" t="s">
        <v>70</v>
      </c>
      <c r="D7" s="49" t="s">
        <v>28</v>
      </c>
      <c r="E7" s="50"/>
      <c r="F7" s="51">
        <v>10</v>
      </c>
      <c r="G7" s="52"/>
      <c r="H7" s="52"/>
      <c r="I7" s="52">
        <v>3</v>
      </c>
      <c r="J7" s="52">
        <v>9</v>
      </c>
      <c r="K7" s="52"/>
      <c r="L7" s="52" t="s">
        <v>23</v>
      </c>
      <c r="M7" s="52"/>
      <c r="N7" s="52"/>
      <c r="O7" s="52">
        <v>12</v>
      </c>
      <c r="P7" s="52">
        <v>11</v>
      </c>
      <c r="Q7" s="52">
        <v>45</v>
      </c>
      <c r="R7" s="52"/>
      <c r="S7" s="52"/>
      <c r="T7" s="52"/>
      <c r="U7" s="52">
        <v>8</v>
      </c>
      <c r="V7" s="52"/>
      <c r="W7" s="52" t="s">
        <v>23</v>
      </c>
      <c r="X7" s="52">
        <v>48</v>
      </c>
      <c r="Y7" s="52">
        <v>10</v>
      </c>
      <c r="Z7" s="52"/>
      <c r="AA7" s="52"/>
      <c r="AB7" s="52"/>
      <c r="AC7" s="52">
        <v>15</v>
      </c>
      <c r="AD7" s="53"/>
      <c r="AE7" s="53"/>
      <c r="AF7" s="53"/>
      <c r="AG7" s="53"/>
      <c r="AH7" s="53">
        <v>19</v>
      </c>
      <c r="AI7" s="53">
        <v>6</v>
      </c>
      <c r="AJ7" s="53"/>
      <c r="AK7" s="53"/>
      <c r="AL7" s="53">
        <v>20</v>
      </c>
      <c r="AM7" s="53">
        <v>5</v>
      </c>
      <c r="AN7" s="53"/>
      <c r="AO7" s="53"/>
      <c r="AP7" s="53"/>
      <c r="AQ7" s="53"/>
      <c r="AR7" s="53">
        <v>17</v>
      </c>
      <c r="AS7" s="53">
        <v>6</v>
      </c>
      <c r="AT7" s="53">
        <v>8</v>
      </c>
      <c r="AU7" s="91"/>
      <c r="AV7" s="54"/>
      <c r="AW7" s="75">
        <f aca="true" t="shared" si="0" ref="AW7:AW38">COUNTA(F7:AU7)</f>
        <v>19</v>
      </c>
      <c r="AX7" s="55"/>
      <c r="AY7" s="54"/>
      <c r="AZ7" s="49" t="s">
        <v>70</v>
      </c>
      <c r="BA7" s="80">
        <f aca="true" t="shared" si="1" ref="BA7:BA38">COUNTIF(F7:AU7,"&lt;4")</f>
        <v>1</v>
      </c>
      <c r="BB7" s="54"/>
      <c r="BC7" s="97">
        <f>BA7/AW7</f>
        <v>0.05263157894736842</v>
      </c>
      <c r="BD7" s="55"/>
    </row>
    <row r="8" spans="1:56" s="12" customFormat="1" ht="15" customHeight="1">
      <c r="A8" s="57"/>
      <c r="B8" s="49" t="s">
        <v>40</v>
      </c>
      <c r="C8" s="49" t="s">
        <v>71</v>
      </c>
      <c r="D8" s="49" t="s">
        <v>27</v>
      </c>
      <c r="E8" s="58"/>
      <c r="F8" s="60">
        <v>1</v>
      </c>
      <c r="G8" s="60"/>
      <c r="H8" s="60">
        <v>2</v>
      </c>
      <c r="I8" s="60"/>
      <c r="J8" s="60">
        <v>3</v>
      </c>
      <c r="K8" s="60"/>
      <c r="L8" s="60">
        <v>19</v>
      </c>
      <c r="M8" s="60">
        <v>25</v>
      </c>
      <c r="N8" s="60"/>
      <c r="O8" s="60"/>
      <c r="P8" s="60">
        <v>2</v>
      </c>
      <c r="Q8" s="60">
        <v>4</v>
      </c>
      <c r="R8" s="60"/>
      <c r="S8" s="60">
        <v>3</v>
      </c>
      <c r="T8" s="60"/>
      <c r="U8" s="60">
        <v>3</v>
      </c>
      <c r="V8" s="60"/>
      <c r="W8" s="60">
        <v>5</v>
      </c>
      <c r="X8" s="60">
        <v>37</v>
      </c>
      <c r="Y8" s="60">
        <v>6</v>
      </c>
      <c r="Z8" s="60"/>
      <c r="AA8" s="60"/>
      <c r="AB8" s="60"/>
      <c r="AC8" s="60">
        <v>6</v>
      </c>
      <c r="AD8" s="60"/>
      <c r="AE8" s="60"/>
      <c r="AF8" s="60"/>
      <c r="AG8" s="60"/>
      <c r="AH8" s="60">
        <v>12</v>
      </c>
      <c r="AI8" s="60">
        <v>1</v>
      </c>
      <c r="AJ8" s="60">
        <v>3</v>
      </c>
      <c r="AK8" s="60"/>
      <c r="AL8" s="60"/>
      <c r="AM8" s="60">
        <v>3</v>
      </c>
      <c r="AN8" s="60"/>
      <c r="AO8" s="60"/>
      <c r="AP8" s="60"/>
      <c r="AQ8" s="60"/>
      <c r="AR8" s="60" t="s">
        <v>23</v>
      </c>
      <c r="AS8" s="60">
        <v>2</v>
      </c>
      <c r="AT8" s="60">
        <v>2</v>
      </c>
      <c r="AU8" s="92"/>
      <c r="AV8" s="62"/>
      <c r="AW8" s="76">
        <f t="shared" si="0"/>
        <v>20</v>
      </c>
      <c r="AX8" s="63"/>
      <c r="AY8" s="62"/>
      <c r="AZ8" s="49" t="s">
        <v>71</v>
      </c>
      <c r="BA8" s="81">
        <f t="shared" si="1"/>
        <v>11</v>
      </c>
      <c r="BB8" s="62"/>
      <c r="BC8" s="98">
        <f>BA8/AW8</f>
        <v>0.55</v>
      </c>
      <c r="BD8" s="63"/>
    </row>
    <row r="9" spans="1:56" s="12" customFormat="1" ht="15" customHeight="1">
      <c r="A9" s="57"/>
      <c r="B9" s="49" t="s">
        <v>40</v>
      </c>
      <c r="C9" s="49" t="s">
        <v>10</v>
      </c>
      <c r="D9" s="49" t="s">
        <v>11</v>
      </c>
      <c r="E9" s="58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92"/>
      <c r="AV9" s="62"/>
      <c r="AW9" s="76">
        <f t="shared" si="0"/>
        <v>0</v>
      </c>
      <c r="AX9" s="63"/>
      <c r="AY9" s="62"/>
      <c r="AZ9" s="49" t="s">
        <v>10</v>
      </c>
      <c r="BA9" s="81">
        <f t="shared" si="1"/>
        <v>0</v>
      </c>
      <c r="BB9" s="62"/>
      <c r="BC9" s="98"/>
      <c r="BD9" s="63"/>
    </row>
    <row r="10" spans="1:56" s="12" customFormat="1" ht="15" customHeight="1">
      <c r="A10" s="57"/>
      <c r="B10" s="49" t="s">
        <v>312</v>
      </c>
      <c r="C10" s="49" t="s">
        <v>311</v>
      </c>
      <c r="D10" s="49"/>
      <c r="E10" s="58"/>
      <c r="F10" s="60">
        <v>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>
        <v>4</v>
      </c>
      <c r="AS10" s="60"/>
      <c r="AT10" s="60"/>
      <c r="AU10" s="92"/>
      <c r="AV10" s="62"/>
      <c r="AW10" s="76">
        <f t="shared" si="0"/>
        <v>2</v>
      </c>
      <c r="AX10" s="63"/>
      <c r="AY10" s="62"/>
      <c r="AZ10" s="49" t="s">
        <v>311</v>
      </c>
      <c r="BA10" s="81">
        <f t="shared" si="1"/>
        <v>1</v>
      </c>
      <c r="BB10" s="62"/>
      <c r="BC10" s="98">
        <f aca="true" t="shared" si="2" ref="BC10:BC67">BA10/AW10</f>
        <v>0.5</v>
      </c>
      <c r="BD10" s="63"/>
    </row>
    <row r="11" spans="1:56" s="12" customFormat="1" ht="15" customHeight="1">
      <c r="A11" s="57"/>
      <c r="B11" s="49" t="s">
        <v>41</v>
      </c>
      <c r="C11" s="49" t="s">
        <v>72</v>
      </c>
      <c r="D11" s="49" t="s">
        <v>330</v>
      </c>
      <c r="E11" s="58"/>
      <c r="F11" s="60"/>
      <c r="G11" s="60">
        <v>6</v>
      </c>
      <c r="H11" s="60">
        <v>5</v>
      </c>
      <c r="I11" s="60"/>
      <c r="J11" s="60"/>
      <c r="K11" s="60"/>
      <c r="L11" s="60">
        <v>11</v>
      </c>
      <c r="M11" s="60">
        <v>19</v>
      </c>
      <c r="N11" s="60">
        <v>1</v>
      </c>
      <c r="O11" s="60"/>
      <c r="P11" s="60">
        <v>1</v>
      </c>
      <c r="Q11" s="60">
        <v>23</v>
      </c>
      <c r="R11" s="60"/>
      <c r="S11" s="60">
        <v>1</v>
      </c>
      <c r="T11" s="60">
        <v>24</v>
      </c>
      <c r="U11" s="60">
        <v>3</v>
      </c>
      <c r="V11" s="60"/>
      <c r="W11" s="60">
        <v>2</v>
      </c>
      <c r="X11" s="60"/>
      <c r="Y11" s="60"/>
      <c r="Z11" s="60"/>
      <c r="AA11" s="60"/>
      <c r="AB11" s="60"/>
      <c r="AC11" s="60">
        <v>2</v>
      </c>
      <c r="AD11" s="60">
        <v>1</v>
      </c>
      <c r="AE11" s="60"/>
      <c r="AF11" s="60">
        <v>9</v>
      </c>
      <c r="AG11" s="60">
        <v>24</v>
      </c>
      <c r="AH11" s="60"/>
      <c r="AI11" s="60"/>
      <c r="AJ11" s="60"/>
      <c r="AK11" s="60"/>
      <c r="AL11" s="60">
        <v>2</v>
      </c>
      <c r="AM11" s="60">
        <v>3</v>
      </c>
      <c r="AN11" s="60">
        <v>2</v>
      </c>
      <c r="AO11" s="60">
        <v>14</v>
      </c>
      <c r="AP11" s="60"/>
      <c r="AQ11" s="60"/>
      <c r="AR11" s="60"/>
      <c r="AS11" s="60"/>
      <c r="AT11" s="60"/>
      <c r="AU11" s="92"/>
      <c r="AV11" s="62"/>
      <c r="AW11" s="76">
        <f t="shared" si="0"/>
        <v>19</v>
      </c>
      <c r="AX11" s="63"/>
      <c r="AY11" s="62"/>
      <c r="AZ11" s="49" t="s">
        <v>72</v>
      </c>
      <c r="BA11" s="81">
        <f t="shared" si="1"/>
        <v>10</v>
      </c>
      <c r="BB11" s="62"/>
      <c r="BC11" s="98">
        <f t="shared" si="2"/>
        <v>0.5263157894736842</v>
      </c>
      <c r="BD11" s="63"/>
    </row>
    <row r="12" spans="1:56" s="12" customFormat="1" ht="15" customHeight="1">
      <c r="A12" s="57"/>
      <c r="B12" s="49" t="s">
        <v>42</v>
      </c>
      <c r="C12" s="49" t="s">
        <v>73</v>
      </c>
      <c r="D12" s="49" t="s">
        <v>105</v>
      </c>
      <c r="E12" s="58"/>
      <c r="F12" s="60"/>
      <c r="G12" s="60"/>
      <c r="H12" s="60"/>
      <c r="I12" s="60"/>
      <c r="J12" s="60">
        <v>3</v>
      </c>
      <c r="K12" s="60"/>
      <c r="L12" s="60">
        <v>5</v>
      </c>
      <c r="M12" s="60">
        <v>8</v>
      </c>
      <c r="N12" s="60">
        <v>3</v>
      </c>
      <c r="O12" s="60">
        <v>3</v>
      </c>
      <c r="P12" s="60"/>
      <c r="Q12" s="60">
        <v>2</v>
      </c>
      <c r="R12" s="60"/>
      <c r="S12" s="60"/>
      <c r="T12" s="60">
        <v>14</v>
      </c>
      <c r="U12" s="60"/>
      <c r="V12" s="60"/>
      <c r="W12" s="60"/>
      <c r="X12" s="60"/>
      <c r="Y12" s="168"/>
      <c r="Z12" s="60"/>
      <c r="AA12" s="60"/>
      <c r="AB12" s="60"/>
      <c r="AC12" s="60"/>
      <c r="AD12" s="60">
        <v>1</v>
      </c>
      <c r="AE12" s="60">
        <v>15</v>
      </c>
      <c r="AF12" s="60">
        <v>11</v>
      </c>
      <c r="AG12" s="60">
        <v>10</v>
      </c>
      <c r="AH12" s="60"/>
      <c r="AI12" s="60"/>
      <c r="AJ12" s="60">
        <v>2</v>
      </c>
      <c r="AK12" s="60"/>
      <c r="AL12" s="60"/>
      <c r="AM12" s="60"/>
      <c r="AN12" s="60">
        <v>1</v>
      </c>
      <c r="AO12" s="60">
        <v>8</v>
      </c>
      <c r="AP12" s="60">
        <v>2</v>
      </c>
      <c r="AQ12" s="60"/>
      <c r="AR12" s="60"/>
      <c r="AS12" s="60"/>
      <c r="AT12" s="60">
        <v>1</v>
      </c>
      <c r="AU12" s="92"/>
      <c r="AV12" s="62"/>
      <c r="AW12" s="76">
        <f t="shared" si="0"/>
        <v>16</v>
      </c>
      <c r="AX12" s="63"/>
      <c r="AY12" s="62"/>
      <c r="AZ12" s="49" t="s">
        <v>73</v>
      </c>
      <c r="BA12" s="81">
        <f t="shared" si="1"/>
        <v>9</v>
      </c>
      <c r="BB12" s="62"/>
      <c r="BC12" s="98">
        <f t="shared" si="2"/>
        <v>0.5625</v>
      </c>
      <c r="BD12" s="63"/>
    </row>
    <row r="13" spans="1:56" s="12" customFormat="1" ht="15" customHeight="1">
      <c r="A13" s="57"/>
      <c r="B13" s="49" t="s">
        <v>42</v>
      </c>
      <c r="C13" s="49" t="s">
        <v>361</v>
      </c>
      <c r="D13" s="49" t="s">
        <v>16</v>
      </c>
      <c r="E13" s="58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</v>
      </c>
      <c r="Y13" s="168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>
        <v>1</v>
      </c>
      <c r="AO13" s="60">
        <v>131</v>
      </c>
      <c r="AP13" s="60">
        <v>59</v>
      </c>
      <c r="AQ13" s="60"/>
      <c r="AR13" s="60"/>
      <c r="AS13" s="60"/>
      <c r="AT13" s="60">
        <v>1</v>
      </c>
      <c r="AU13" s="92"/>
      <c r="AV13" s="62"/>
      <c r="AW13" s="76">
        <f t="shared" si="0"/>
        <v>5</v>
      </c>
      <c r="AX13" s="63"/>
      <c r="AY13" s="62"/>
      <c r="AZ13" s="49" t="s">
        <v>361</v>
      </c>
      <c r="BA13" s="81">
        <f t="shared" si="1"/>
        <v>3</v>
      </c>
      <c r="BB13" s="62"/>
      <c r="BC13" s="98">
        <f t="shared" si="2"/>
        <v>0.6</v>
      </c>
      <c r="BD13" s="63"/>
    </row>
    <row r="14" spans="1:56" s="12" customFormat="1" ht="15" customHeight="1">
      <c r="A14" s="57"/>
      <c r="B14" s="49" t="s">
        <v>368</v>
      </c>
      <c r="C14" s="49" t="s">
        <v>369</v>
      </c>
      <c r="D14" s="49" t="s">
        <v>27</v>
      </c>
      <c r="E14" s="58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68"/>
      <c r="X14" s="168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>
        <v>5</v>
      </c>
      <c r="AS14" s="60"/>
      <c r="AT14" s="60"/>
      <c r="AU14" s="92"/>
      <c r="AV14" s="62"/>
      <c r="AW14" s="76">
        <f t="shared" si="0"/>
        <v>1</v>
      </c>
      <c r="AX14" s="63"/>
      <c r="AY14" s="62"/>
      <c r="AZ14" s="49" t="s">
        <v>369</v>
      </c>
      <c r="BA14" s="81">
        <f t="shared" si="1"/>
        <v>0</v>
      </c>
      <c r="BB14" s="62"/>
      <c r="BC14" s="98">
        <f t="shared" si="2"/>
        <v>0</v>
      </c>
      <c r="BD14" s="63"/>
    </row>
    <row r="15" spans="1:56" s="12" customFormat="1" ht="15" customHeight="1">
      <c r="A15" s="57"/>
      <c r="B15" s="49" t="s">
        <v>46</v>
      </c>
      <c r="C15" s="49" t="s">
        <v>76</v>
      </c>
      <c r="D15" s="49" t="s">
        <v>27</v>
      </c>
      <c r="E15" s="58"/>
      <c r="F15" s="60"/>
      <c r="G15" s="60"/>
      <c r="H15" s="60"/>
      <c r="I15" s="60"/>
      <c r="J15" s="60">
        <v>5</v>
      </c>
      <c r="K15" s="60"/>
      <c r="L15" s="60">
        <v>2</v>
      </c>
      <c r="M15" s="60">
        <v>9</v>
      </c>
      <c r="N15" s="60">
        <v>2</v>
      </c>
      <c r="O15" s="60">
        <v>3</v>
      </c>
      <c r="P15" s="60">
        <v>1</v>
      </c>
      <c r="Q15" s="60">
        <v>2</v>
      </c>
      <c r="R15" s="60"/>
      <c r="S15" s="60"/>
      <c r="T15" s="60"/>
      <c r="U15" s="60">
        <v>1</v>
      </c>
      <c r="V15" s="60">
        <v>2</v>
      </c>
      <c r="W15" s="60">
        <v>2</v>
      </c>
      <c r="X15" s="60">
        <v>7</v>
      </c>
      <c r="Y15" s="60"/>
      <c r="Z15" s="60"/>
      <c r="AA15" s="168"/>
      <c r="AB15" s="60"/>
      <c r="AC15" s="60">
        <v>1</v>
      </c>
      <c r="AD15" s="60"/>
      <c r="AE15" s="60"/>
      <c r="AF15" s="60">
        <v>3</v>
      </c>
      <c r="AG15" s="60">
        <v>10</v>
      </c>
      <c r="AH15" s="60" t="s">
        <v>23</v>
      </c>
      <c r="AI15" s="60" t="s">
        <v>23</v>
      </c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92"/>
      <c r="AV15" s="62"/>
      <c r="AW15" s="76">
        <f t="shared" si="0"/>
        <v>16</v>
      </c>
      <c r="AX15" s="63"/>
      <c r="AY15" s="62"/>
      <c r="AZ15" s="49" t="s">
        <v>76</v>
      </c>
      <c r="BA15" s="81">
        <f t="shared" si="1"/>
        <v>10</v>
      </c>
      <c r="BB15" s="62"/>
      <c r="BC15" s="98">
        <f t="shared" si="2"/>
        <v>0.625</v>
      </c>
      <c r="BD15" s="63"/>
    </row>
    <row r="16" spans="1:56" s="12" customFormat="1" ht="15" customHeight="1">
      <c r="A16" s="57"/>
      <c r="B16" s="49" t="s">
        <v>47</v>
      </c>
      <c r="C16" s="49" t="s">
        <v>335</v>
      </c>
      <c r="D16" s="49" t="s">
        <v>22</v>
      </c>
      <c r="E16" s="58"/>
      <c r="F16" s="60"/>
      <c r="G16" s="60"/>
      <c r="H16" s="60"/>
      <c r="I16" s="60"/>
      <c r="J16" s="60"/>
      <c r="K16" s="60"/>
      <c r="L16" s="60"/>
      <c r="M16" s="60"/>
      <c r="N16" s="60"/>
      <c r="O16" s="60">
        <v>3</v>
      </c>
      <c r="P16" s="60"/>
      <c r="Q16" s="60"/>
      <c r="R16" s="60"/>
      <c r="S16" s="60"/>
      <c r="T16" s="60"/>
      <c r="U16" s="60">
        <v>1</v>
      </c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>
        <v>3</v>
      </c>
      <c r="AR16" s="60"/>
      <c r="AS16" s="60"/>
      <c r="AT16" s="60"/>
      <c r="AU16" s="92"/>
      <c r="AV16" s="62"/>
      <c r="AW16" s="76">
        <f t="shared" si="0"/>
        <v>3</v>
      </c>
      <c r="AX16" s="63"/>
      <c r="AY16" s="62"/>
      <c r="AZ16" s="49" t="s">
        <v>335</v>
      </c>
      <c r="BA16" s="81">
        <f t="shared" si="1"/>
        <v>3</v>
      </c>
      <c r="BB16" s="62"/>
      <c r="BC16" s="98">
        <f t="shared" si="2"/>
        <v>1</v>
      </c>
      <c r="BD16" s="63"/>
    </row>
    <row r="17" spans="1:56" s="12" customFormat="1" ht="15" customHeight="1">
      <c r="A17" s="57"/>
      <c r="B17" s="49" t="s">
        <v>47</v>
      </c>
      <c r="C17" s="49" t="s">
        <v>77</v>
      </c>
      <c r="D17" s="49" t="s">
        <v>13</v>
      </c>
      <c r="E17" s="58"/>
      <c r="F17" s="60"/>
      <c r="G17" s="60"/>
      <c r="H17" s="60"/>
      <c r="I17" s="60"/>
      <c r="J17" s="60">
        <v>6</v>
      </c>
      <c r="K17" s="60"/>
      <c r="L17" s="60"/>
      <c r="M17" s="60"/>
      <c r="N17" s="60"/>
      <c r="O17" s="60">
        <v>5</v>
      </c>
      <c r="P17" s="60">
        <v>6</v>
      </c>
      <c r="Q17" s="60"/>
      <c r="R17" s="60"/>
      <c r="S17" s="60"/>
      <c r="T17" s="60">
        <v>107</v>
      </c>
      <c r="U17" s="60">
        <v>3</v>
      </c>
      <c r="V17" s="60"/>
      <c r="W17" s="60">
        <v>2</v>
      </c>
      <c r="X17" s="60"/>
      <c r="Y17" s="60"/>
      <c r="Z17" s="60"/>
      <c r="AA17" s="60"/>
      <c r="AB17" s="60"/>
      <c r="AC17" s="60"/>
      <c r="AD17" s="60">
        <v>3</v>
      </c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>
        <v>79</v>
      </c>
      <c r="AP17" s="60">
        <v>58</v>
      </c>
      <c r="AQ17" s="60" t="s">
        <v>23</v>
      </c>
      <c r="AR17" s="60"/>
      <c r="AS17" s="60"/>
      <c r="AT17" s="60"/>
      <c r="AU17" s="92"/>
      <c r="AV17" s="62"/>
      <c r="AW17" s="76">
        <f t="shared" si="0"/>
        <v>10</v>
      </c>
      <c r="AX17" s="63"/>
      <c r="AY17" s="62"/>
      <c r="AZ17" s="49" t="s">
        <v>77</v>
      </c>
      <c r="BA17" s="81">
        <f t="shared" si="1"/>
        <v>3</v>
      </c>
      <c r="BB17" s="62"/>
      <c r="BC17" s="98">
        <f t="shared" si="2"/>
        <v>0.3</v>
      </c>
      <c r="BD17" s="63"/>
    </row>
    <row r="18" spans="1:56" s="12" customFormat="1" ht="15" customHeight="1">
      <c r="A18" s="57"/>
      <c r="B18" s="49" t="s">
        <v>47</v>
      </c>
      <c r="C18" s="49" t="s">
        <v>78</v>
      </c>
      <c r="D18" s="49" t="s">
        <v>329</v>
      </c>
      <c r="E18" s="58"/>
      <c r="F18" s="60"/>
      <c r="G18" s="60"/>
      <c r="H18" s="60">
        <v>7</v>
      </c>
      <c r="I18" s="60"/>
      <c r="J18" s="60">
        <v>5</v>
      </c>
      <c r="K18" s="60"/>
      <c r="L18" s="60">
        <v>3</v>
      </c>
      <c r="M18" s="60">
        <v>14</v>
      </c>
      <c r="N18" s="60">
        <v>2</v>
      </c>
      <c r="O18" s="60">
        <v>2</v>
      </c>
      <c r="P18" s="60">
        <v>1</v>
      </c>
      <c r="Q18" s="60"/>
      <c r="R18" s="60"/>
      <c r="S18" s="60"/>
      <c r="T18" s="60">
        <v>15</v>
      </c>
      <c r="U18" s="60">
        <v>2</v>
      </c>
      <c r="V18" s="60"/>
      <c r="W18" s="60">
        <v>2</v>
      </c>
      <c r="X18" s="60"/>
      <c r="Y18" s="60"/>
      <c r="Z18" s="60"/>
      <c r="AA18" s="60">
        <v>3</v>
      </c>
      <c r="AB18" s="60">
        <v>6</v>
      </c>
      <c r="AC18" s="60">
        <v>1</v>
      </c>
      <c r="AD18" s="60">
        <v>1</v>
      </c>
      <c r="AE18" s="60">
        <v>26</v>
      </c>
      <c r="AF18" s="60">
        <v>22</v>
      </c>
      <c r="AG18" s="60"/>
      <c r="AH18" s="60"/>
      <c r="AI18" s="60"/>
      <c r="AJ18" s="60">
        <v>2</v>
      </c>
      <c r="AK18" s="60"/>
      <c r="AL18" s="60"/>
      <c r="AM18" s="60"/>
      <c r="AN18" s="60"/>
      <c r="AO18" s="60"/>
      <c r="AP18" s="60"/>
      <c r="AQ18" s="60">
        <v>1</v>
      </c>
      <c r="AR18" s="60"/>
      <c r="AS18" s="60"/>
      <c r="AT18" s="60">
        <v>4</v>
      </c>
      <c r="AU18" s="92"/>
      <c r="AV18" s="62"/>
      <c r="AW18" s="76">
        <f t="shared" si="0"/>
        <v>19</v>
      </c>
      <c r="AX18" s="63"/>
      <c r="AY18" s="62"/>
      <c r="AZ18" s="49" t="s">
        <v>78</v>
      </c>
      <c r="BA18" s="81">
        <f t="shared" si="1"/>
        <v>11</v>
      </c>
      <c r="BB18" s="62"/>
      <c r="BC18" s="98">
        <f t="shared" si="2"/>
        <v>0.5789473684210527</v>
      </c>
      <c r="BD18" s="63"/>
    </row>
    <row r="19" spans="1:56" s="12" customFormat="1" ht="15" customHeight="1">
      <c r="A19" s="57"/>
      <c r="B19" s="49" t="s">
        <v>47</v>
      </c>
      <c r="C19" s="49" t="s">
        <v>336</v>
      </c>
      <c r="D19" s="49" t="s">
        <v>29</v>
      </c>
      <c r="E19" s="58"/>
      <c r="F19" s="60"/>
      <c r="G19" s="60"/>
      <c r="H19" s="60"/>
      <c r="I19" s="60"/>
      <c r="J19" s="60"/>
      <c r="K19" s="60"/>
      <c r="L19" s="60"/>
      <c r="M19" s="60"/>
      <c r="N19" s="60"/>
      <c r="O19" s="60">
        <v>1</v>
      </c>
      <c r="P19" s="60"/>
      <c r="Q19" s="60"/>
      <c r="R19" s="60"/>
      <c r="S19" s="60"/>
      <c r="T19" s="60"/>
      <c r="U19" s="60">
        <v>1</v>
      </c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>
        <v>20</v>
      </c>
      <c r="AP19" s="60"/>
      <c r="AQ19" s="60">
        <v>1</v>
      </c>
      <c r="AR19" s="60"/>
      <c r="AS19" s="60"/>
      <c r="AT19" s="60"/>
      <c r="AU19" s="92"/>
      <c r="AV19" s="62"/>
      <c r="AW19" s="76">
        <f t="shared" si="0"/>
        <v>4</v>
      </c>
      <c r="AX19" s="63"/>
      <c r="AY19" s="62"/>
      <c r="AZ19" s="49" t="s">
        <v>336</v>
      </c>
      <c r="BA19" s="81">
        <f t="shared" si="1"/>
        <v>3</v>
      </c>
      <c r="BB19" s="62"/>
      <c r="BC19" s="98">
        <f t="shared" si="2"/>
        <v>0.75</v>
      </c>
      <c r="BD19" s="63"/>
    </row>
    <row r="20" spans="1:56" s="12" customFormat="1" ht="15" customHeight="1">
      <c r="A20" s="57"/>
      <c r="B20" s="49" t="s">
        <v>48</v>
      </c>
      <c r="C20" s="49" t="s">
        <v>319</v>
      </c>
      <c r="D20" s="49" t="s">
        <v>330</v>
      </c>
      <c r="E20" s="58"/>
      <c r="F20" s="60"/>
      <c r="G20" s="60"/>
      <c r="H20" s="60">
        <v>9</v>
      </c>
      <c r="I20" s="60"/>
      <c r="J20" s="60"/>
      <c r="K20" s="60">
        <v>11</v>
      </c>
      <c r="L20" s="60"/>
      <c r="M20" s="60"/>
      <c r="N20" s="60"/>
      <c r="O20" s="60">
        <v>3</v>
      </c>
      <c r="P20" s="60">
        <v>2</v>
      </c>
      <c r="Q20" s="60"/>
      <c r="R20" s="60">
        <v>2</v>
      </c>
      <c r="S20" s="60">
        <v>1</v>
      </c>
      <c r="T20" s="60"/>
      <c r="U20" s="60">
        <v>3</v>
      </c>
      <c r="V20" s="60"/>
      <c r="W20" s="60"/>
      <c r="X20" s="60">
        <v>16</v>
      </c>
      <c r="Y20" s="60" t="s">
        <v>23</v>
      </c>
      <c r="Z20" s="60"/>
      <c r="AA20" s="60">
        <v>3</v>
      </c>
      <c r="AB20" s="60"/>
      <c r="AC20" s="60">
        <v>6</v>
      </c>
      <c r="AD20" s="60">
        <v>2</v>
      </c>
      <c r="AE20" s="60"/>
      <c r="AF20" s="60"/>
      <c r="AG20" s="60">
        <v>28</v>
      </c>
      <c r="AH20" s="60">
        <v>14</v>
      </c>
      <c r="AI20" s="60">
        <v>2</v>
      </c>
      <c r="AJ20" s="60">
        <v>4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92"/>
      <c r="AV20" s="62"/>
      <c r="AW20" s="76">
        <f t="shared" si="0"/>
        <v>16</v>
      </c>
      <c r="AX20" s="63"/>
      <c r="AY20" s="62"/>
      <c r="AZ20" s="49" t="s">
        <v>319</v>
      </c>
      <c r="BA20" s="81">
        <f t="shared" si="1"/>
        <v>8</v>
      </c>
      <c r="BB20" s="62"/>
      <c r="BC20" s="98">
        <f t="shared" si="2"/>
        <v>0.5</v>
      </c>
      <c r="BD20" s="63"/>
    </row>
    <row r="21" spans="1:56" s="12" customFormat="1" ht="15" customHeight="1">
      <c r="A21" s="57"/>
      <c r="B21" s="49" t="s">
        <v>48</v>
      </c>
      <c r="C21" s="49" t="s">
        <v>79</v>
      </c>
      <c r="D21" s="49" t="s">
        <v>26</v>
      </c>
      <c r="E21" s="58"/>
      <c r="F21" s="60" t="s">
        <v>23</v>
      </c>
      <c r="G21" s="60">
        <v>7</v>
      </c>
      <c r="H21" s="60">
        <v>8</v>
      </c>
      <c r="I21" s="60">
        <v>20</v>
      </c>
      <c r="J21" s="60">
        <v>7</v>
      </c>
      <c r="K21" s="60">
        <v>5</v>
      </c>
      <c r="L21" s="60"/>
      <c r="M21" s="60"/>
      <c r="N21" s="60">
        <v>6</v>
      </c>
      <c r="O21" s="60"/>
      <c r="P21" s="60">
        <v>8</v>
      </c>
      <c r="Q21" s="60">
        <v>21</v>
      </c>
      <c r="R21" s="60"/>
      <c r="S21" s="60"/>
      <c r="T21" s="60"/>
      <c r="U21" s="60">
        <v>3</v>
      </c>
      <c r="V21" s="60" t="s">
        <v>23</v>
      </c>
      <c r="W21" s="60">
        <v>2</v>
      </c>
      <c r="X21" s="60">
        <v>33</v>
      </c>
      <c r="Y21" s="60">
        <v>2</v>
      </c>
      <c r="Z21" s="60">
        <v>3</v>
      </c>
      <c r="AA21" s="60">
        <v>3</v>
      </c>
      <c r="AB21" s="60">
        <v>3</v>
      </c>
      <c r="AC21" s="60">
        <v>15</v>
      </c>
      <c r="AD21" s="60">
        <v>2</v>
      </c>
      <c r="AE21" s="60">
        <v>4</v>
      </c>
      <c r="AF21" s="60"/>
      <c r="AG21" s="60">
        <v>15</v>
      </c>
      <c r="AH21" s="60">
        <v>7</v>
      </c>
      <c r="AI21" s="60">
        <v>4</v>
      </c>
      <c r="AJ21" s="60"/>
      <c r="AK21" s="60">
        <v>3</v>
      </c>
      <c r="AL21" s="60">
        <v>14</v>
      </c>
      <c r="AM21" s="60">
        <v>3</v>
      </c>
      <c r="AN21" s="60">
        <v>4</v>
      </c>
      <c r="AO21" s="60"/>
      <c r="AP21" s="60"/>
      <c r="AQ21" s="60">
        <v>5</v>
      </c>
      <c r="AR21" s="60">
        <v>7</v>
      </c>
      <c r="AS21" s="60"/>
      <c r="AT21" s="60"/>
      <c r="AU21" s="92"/>
      <c r="AV21" s="62"/>
      <c r="AW21" s="76">
        <f t="shared" si="0"/>
        <v>29</v>
      </c>
      <c r="AX21" s="63"/>
      <c r="AY21" s="62"/>
      <c r="AZ21" s="49" t="s">
        <v>79</v>
      </c>
      <c r="BA21" s="81">
        <f t="shared" si="1"/>
        <v>9</v>
      </c>
      <c r="BB21" s="62"/>
      <c r="BC21" s="98">
        <f t="shared" si="2"/>
        <v>0.3103448275862069</v>
      </c>
      <c r="BD21" s="63"/>
    </row>
    <row r="22" spans="1:56" s="12" customFormat="1" ht="15" customHeight="1">
      <c r="A22" s="57"/>
      <c r="B22" s="49" t="s">
        <v>49</v>
      </c>
      <c r="C22" s="49" t="s">
        <v>80</v>
      </c>
      <c r="D22" s="49" t="s">
        <v>13</v>
      </c>
      <c r="E22" s="58"/>
      <c r="F22" s="60" t="s">
        <v>23</v>
      </c>
      <c r="G22" s="60">
        <v>12</v>
      </c>
      <c r="H22" s="60">
        <v>13</v>
      </c>
      <c r="I22" s="60"/>
      <c r="J22" s="60">
        <v>18</v>
      </c>
      <c r="K22" s="60"/>
      <c r="L22" s="60">
        <v>72</v>
      </c>
      <c r="M22" s="60">
        <v>58</v>
      </c>
      <c r="N22" s="60"/>
      <c r="O22" s="60">
        <v>1</v>
      </c>
      <c r="P22" s="60"/>
      <c r="Q22" s="60">
        <v>5</v>
      </c>
      <c r="R22" s="60">
        <v>4</v>
      </c>
      <c r="S22" s="60"/>
      <c r="T22" s="60">
        <v>94</v>
      </c>
      <c r="U22" s="60">
        <v>7</v>
      </c>
      <c r="V22" s="60"/>
      <c r="W22" s="60"/>
      <c r="X22" s="60"/>
      <c r="Y22" s="60"/>
      <c r="Z22" s="60"/>
      <c r="AA22" s="60">
        <v>12</v>
      </c>
      <c r="AB22" s="60">
        <v>13</v>
      </c>
      <c r="AC22" s="60"/>
      <c r="AD22" s="60" t="s">
        <v>23</v>
      </c>
      <c r="AE22" s="60"/>
      <c r="AF22" s="60"/>
      <c r="AG22" s="60"/>
      <c r="AH22" s="60">
        <v>14</v>
      </c>
      <c r="AI22" s="60">
        <v>3</v>
      </c>
      <c r="AJ22" s="60"/>
      <c r="AK22" s="60"/>
      <c r="AL22" s="60"/>
      <c r="AM22" s="60"/>
      <c r="AN22" s="60"/>
      <c r="AO22" s="60"/>
      <c r="AP22" s="60"/>
      <c r="AQ22" s="60">
        <v>11</v>
      </c>
      <c r="AR22" s="60">
        <v>13</v>
      </c>
      <c r="AS22" s="60">
        <v>7</v>
      </c>
      <c r="AT22" s="60"/>
      <c r="AU22" s="92"/>
      <c r="AV22" s="62"/>
      <c r="AW22" s="76">
        <f t="shared" si="0"/>
        <v>19</v>
      </c>
      <c r="AX22" s="63"/>
      <c r="AY22" s="62"/>
      <c r="AZ22" s="49" t="s">
        <v>80</v>
      </c>
      <c r="BA22" s="81">
        <f t="shared" si="1"/>
        <v>2</v>
      </c>
      <c r="BB22" s="62"/>
      <c r="BC22" s="98">
        <f t="shared" si="2"/>
        <v>0.10526315789473684</v>
      </c>
      <c r="BD22" s="63"/>
    </row>
    <row r="23" spans="1:56" s="12" customFormat="1" ht="15" customHeight="1">
      <c r="A23" s="57"/>
      <c r="B23" s="49" t="s">
        <v>50</v>
      </c>
      <c r="C23" s="49" t="s">
        <v>81</v>
      </c>
      <c r="D23" s="49" t="s">
        <v>13</v>
      </c>
      <c r="E23" s="58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>
        <v>5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>
        <v>1</v>
      </c>
      <c r="AK23" s="60"/>
      <c r="AL23" s="60"/>
      <c r="AM23" s="60"/>
      <c r="AN23" s="60"/>
      <c r="AO23" s="60"/>
      <c r="AP23" s="60"/>
      <c r="AQ23" s="60"/>
      <c r="AR23" s="60">
        <v>12</v>
      </c>
      <c r="AS23" s="60"/>
      <c r="AT23" s="60"/>
      <c r="AU23" s="92"/>
      <c r="AV23" s="62"/>
      <c r="AW23" s="76">
        <f t="shared" si="0"/>
        <v>3</v>
      </c>
      <c r="AX23" s="63"/>
      <c r="AY23" s="62"/>
      <c r="AZ23" s="49" t="s">
        <v>81</v>
      </c>
      <c r="BA23" s="81">
        <f t="shared" si="1"/>
        <v>1</v>
      </c>
      <c r="BB23" s="62"/>
      <c r="BC23" s="98">
        <f t="shared" si="2"/>
        <v>0.3333333333333333</v>
      </c>
      <c r="BD23" s="63"/>
    </row>
    <row r="24" spans="1:56" s="12" customFormat="1" ht="15" customHeight="1">
      <c r="A24" s="57"/>
      <c r="B24" s="49" t="s">
        <v>50</v>
      </c>
      <c r="C24" s="49" t="s">
        <v>82</v>
      </c>
      <c r="D24" s="49" t="s">
        <v>27</v>
      </c>
      <c r="E24" s="5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>
        <v>2</v>
      </c>
      <c r="AK24" s="60"/>
      <c r="AL24" s="60"/>
      <c r="AM24" s="60"/>
      <c r="AN24" s="60"/>
      <c r="AO24" s="60"/>
      <c r="AP24" s="60"/>
      <c r="AQ24" s="60"/>
      <c r="AR24" s="60">
        <v>7</v>
      </c>
      <c r="AS24" s="60"/>
      <c r="AT24" s="60"/>
      <c r="AU24" s="92"/>
      <c r="AV24" s="62"/>
      <c r="AW24" s="76">
        <f t="shared" si="0"/>
        <v>2</v>
      </c>
      <c r="AX24" s="63"/>
      <c r="AY24" s="62"/>
      <c r="AZ24" s="49" t="s">
        <v>82</v>
      </c>
      <c r="BA24" s="81">
        <f t="shared" si="1"/>
        <v>1</v>
      </c>
      <c r="BB24" s="62"/>
      <c r="BC24" s="98">
        <f t="shared" si="2"/>
        <v>0.5</v>
      </c>
      <c r="BD24" s="63"/>
    </row>
    <row r="25" spans="1:56" s="12" customFormat="1" ht="15" customHeight="1">
      <c r="A25" s="57"/>
      <c r="B25" s="49" t="s">
        <v>366</v>
      </c>
      <c r="C25" s="49" t="s">
        <v>367</v>
      </c>
      <c r="D25" s="49" t="s">
        <v>34</v>
      </c>
      <c r="E25" s="58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>
        <v>4</v>
      </c>
      <c r="AS25" s="60">
        <v>4</v>
      </c>
      <c r="AT25" s="60"/>
      <c r="AU25" s="92"/>
      <c r="AV25" s="62"/>
      <c r="AW25" s="76">
        <f t="shared" si="0"/>
        <v>2</v>
      </c>
      <c r="AX25" s="63"/>
      <c r="AY25" s="62"/>
      <c r="AZ25" s="49" t="s">
        <v>367</v>
      </c>
      <c r="BA25" s="81">
        <f t="shared" si="1"/>
        <v>0</v>
      </c>
      <c r="BB25" s="62"/>
      <c r="BC25" s="98">
        <f t="shared" si="2"/>
        <v>0</v>
      </c>
      <c r="BD25" s="63"/>
    </row>
    <row r="26" spans="1:56" s="12" customFormat="1" ht="15" customHeight="1">
      <c r="A26" s="57"/>
      <c r="B26" s="49" t="s">
        <v>51</v>
      </c>
      <c r="C26" s="49" t="s">
        <v>15</v>
      </c>
      <c r="D26" s="49"/>
      <c r="E26" s="58"/>
      <c r="F26" s="60" t="s">
        <v>23</v>
      </c>
      <c r="G26" s="60"/>
      <c r="H26" s="60">
        <v>20</v>
      </c>
      <c r="I26" s="60"/>
      <c r="J26" s="60"/>
      <c r="K26" s="60"/>
      <c r="L26" s="60"/>
      <c r="M26" s="60"/>
      <c r="N26" s="60"/>
      <c r="O26" s="60">
        <v>3</v>
      </c>
      <c r="P26" s="60">
        <v>3</v>
      </c>
      <c r="Q26" s="60"/>
      <c r="R26" s="60"/>
      <c r="S26" s="60">
        <v>1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 t="s">
        <v>23</v>
      </c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92"/>
      <c r="AV26" s="62"/>
      <c r="AW26" s="76">
        <f t="shared" si="0"/>
        <v>6</v>
      </c>
      <c r="AX26" s="63"/>
      <c r="AY26" s="62"/>
      <c r="AZ26" s="49" t="s">
        <v>15</v>
      </c>
      <c r="BA26" s="81">
        <f t="shared" si="1"/>
        <v>3</v>
      </c>
      <c r="BB26" s="62"/>
      <c r="BC26" s="98">
        <f t="shared" si="2"/>
        <v>0.5</v>
      </c>
      <c r="BD26" s="63"/>
    </row>
    <row r="27" spans="1:56" s="12" customFormat="1" ht="15" customHeight="1">
      <c r="A27" s="57"/>
      <c r="B27" s="49" t="s">
        <v>308</v>
      </c>
      <c r="C27" s="49" t="s">
        <v>309</v>
      </c>
      <c r="D27" s="49" t="s">
        <v>29</v>
      </c>
      <c r="E27" s="58"/>
      <c r="F27" s="60" t="s">
        <v>23</v>
      </c>
      <c r="G27" s="60">
        <v>10</v>
      </c>
      <c r="H27" s="60"/>
      <c r="I27" s="60">
        <v>14</v>
      </c>
      <c r="J27" s="60"/>
      <c r="K27" s="60"/>
      <c r="L27" s="60"/>
      <c r="M27" s="60"/>
      <c r="N27" s="60"/>
      <c r="O27" s="60">
        <v>2</v>
      </c>
      <c r="P27" s="60"/>
      <c r="Q27" s="60"/>
      <c r="R27" s="60"/>
      <c r="S27" s="60">
        <v>3</v>
      </c>
      <c r="T27" s="60"/>
      <c r="U27" s="60"/>
      <c r="V27" s="60"/>
      <c r="W27" s="60"/>
      <c r="X27" s="60"/>
      <c r="Y27" s="60"/>
      <c r="Z27" s="60"/>
      <c r="AA27" s="60"/>
      <c r="AB27" s="60"/>
      <c r="AC27" s="60" t="s">
        <v>23</v>
      </c>
      <c r="AD27" s="60">
        <v>3</v>
      </c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>
        <v>6</v>
      </c>
      <c r="AU27" s="92"/>
      <c r="AV27" s="62"/>
      <c r="AW27" s="76">
        <f t="shared" si="0"/>
        <v>8</v>
      </c>
      <c r="AX27" s="63"/>
      <c r="AY27" s="62"/>
      <c r="AZ27" s="49" t="s">
        <v>309</v>
      </c>
      <c r="BA27" s="81">
        <f t="shared" si="1"/>
        <v>3</v>
      </c>
      <c r="BB27" s="62"/>
      <c r="BC27" s="98">
        <f t="shared" si="2"/>
        <v>0.375</v>
      </c>
      <c r="BD27" s="63"/>
    </row>
    <row r="28" spans="1:56" s="12" customFormat="1" ht="15" customHeight="1">
      <c r="A28" s="57"/>
      <c r="B28" s="49" t="s">
        <v>207</v>
      </c>
      <c r="C28" s="49" t="s">
        <v>208</v>
      </c>
      <c r="D28" s="49" t="s">
        <v>34</v>
      </c>
      <c r="E28" s="58"/>
      <c r="F28" s="60">
        <v>2</v>
      </c>
      <c r="G28" s="60"/>
      <c r="H28" s="60"/>
      <c r="I28" s="60"/>
      <c r="J28" s="60">
        <v>6</v>
      </c>
      <c r="K28" s="60"/>
      <c r="L28" s="60"/>
      <c r="M28" s="60"/>
      <c r="N28" s="60"/>
      <c r="O28" s="60">
        <v>4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>
        <v>1</v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>
        <v>3</v>
      </c>
      <c r="AS28" s="60"/>
      <c r="AT28" s="60"/>
      <c r="AU28" s="92"/>
      <c r="AV28" s="62"/>
      <c r="AW28" s="76">
        <f t="shared" si="0"/>
        <v>5</v>
      </c>
      <c r="AX28" s="63"/>
      <c r="AY28" s="62"/>
      <c r="AZ28" s="49" t="s">
        <v>208</v>
      </c>
      <c r="BA28" s="81">
        <f t="shared" si="1"/>
        <v>3</v>
      </c>
      <c r="BB28" s="62"/>
      <c r="BC28" s="98">
        <f t="shared" si="2"/>
        <v>0.6</v>
      </c>
      <c r="BD28" s="63"/>
    </row>
    <row r="29" spans="1:56" s="12" customFormat="1" ht="15" customHeight="1">
      <c r="A29" s="57"/>
      <c r="B29" s="49" t="s">
        <v>207</v>
      </c>
      <c r="C29" s="49" t="s">
        <v>15</v>
      </c>
      <c r="D29" s="49" t="s">
        <v>13</v>
      </c>
      <c r="E29" s="58"/>
      <c r="F29" s="60">
        <v>12</v>
      </c>
      <c r="G29" s="60"/>
      <c r="H29" s="60"/>
      <c r="I29" s="60"/>
      <c r="J29" s="60">
        <v>10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>
        <v>19</v>
      </c>
      <c r="AS29" s="60"/>
      <c r="AT29" s="60"/>
      <c r="AU29" s="92"/>
      <c r="AV29" s="62"/>
      <c r="AW29" s="76">
        <f t="shared" si="0"/>
        <v>3</v>
      </c>
      <c r="AX29" s="63"/>
      <c r="AY29" s="62"/>
      <c r="AZ29" s="49" t="s">
        <v>15</v>
      </c>
      <c r="BA29" s="81">
        <f t="shared" si="1"/>
        <v>0</v>
      </c>
      <c r="BB29" s="62"/>
      <c r="BC29" s="98">
        <f t="shared" si="2"/>
        <v>0</v>
      </c>
      <c r="BD29" s="63"/>
    </row>
    <row r="30" spans="1:56" s="12" customFormat="1" ht="15" customHeight="1">
      <c r="A30" s="57"/>
      <c r="B30" s="49" t="s">
        <v>52</v>
      </c>
      <c r="C30" s="49" t="s">
        <v>85</v>
      </c>
      <c r="D30" s="49" t="s">
        <v>13</v>
      </c>
      <c r="E30" s="58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92"/>
      <c r="AV30" s="62"/>
      <c r="AW30" s="76">
        <f t="shared" si="0"/>
        <v>0</v>
      </c>
      <c r="AX30" s="63"/>
      <c r="AY30" s="62"/>
      <c r="AZ30" s="49" t="s">
        <v>85</v>
      </c>
      <c r="BA30" s="81">
        <f t="shared" si="1"/>
        <v>0</v>
      </c>
      <c r="BB30" s="62"/>
      <c r="BC30" s="98"/>
      <c r="BD30" s="63"/>
    </row>
    <row r="31" spans="1:56" s="12" customFormat="1" ht="15" customHeight="1">
      <c r="A31" s="57"/>
      <c r="B31" s="49" t="s">
        <v>52</v>
      </c>
      <c r="C31" s="49" t="s">
        <v>32</v>
      </c>
      <c r="D31" s="49" t="s">
        <v>16</v>
      </c>
      <c r="E31" s="58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92"/>
      <c r="AV31" s="62"/>
      <c r="AW31" s="76">
        <f t="shared" si="0"/>
        <v>0</v>
      </c>
      <c r="AX31" s="63"/>
      <c r="AY31" s="62"/>
      <c r="AZ31" s="49" t="s">
        <v>32</v>
      </c>
      <c r="BA31" s="81">
        <f t="shared" si="1"/>
        <v>0</v>
      </c>
      <c r="BB31" s="62"/>
      <c r="BC31" s="98"/>
      <c r="BD31" s="63"/>
    </row>
    <row r="32" spans="1:56" s="12" customFormat="1" ht="15" customHeight="1">
      <c r="A32" s="57"/>
      <c r="B32" s="49" t="s">
        <v>53</v>
      </c>
      <c r="C32" s="49" t="s">
        <v>70</v>
      </c>
      <c r="D32" s="49" t="s">
        <v>28</v>
      </c>
      <c r="E32" s="58"/>
      <c r="F32" s="60"/>
      <c r="G32" s="60">
        <v>1</v>
      </c>
      <c r="H32" s="60"/>
      <c r="I32" s="60"/>
      <c r="J32" s="60">
        <v>10</v>
      </c>
      <c r="K32" s="60"/>
      <c r="L32" s="60">
        <v>8</v>
      </c>
      <c r="M32" s="60">
        <v>15</v>
      </c>
      <c r="N32" s="60">
        <v>2</v>
      </c>
      <c r="O32" s="60"/>
      <c r="P32" s="60">
        <v>2</v>
      </c>
      <c r="Q32" s="60"/>
      <c r="R32" s="60"/>
      <c r="S32" s="60"/>
      <c r="T32" s="60"/>
      <c r="U32" s="60">
        <v>3</v>
      </c>
      <c r="V32" s="60">
        <v>5</v>
      </c>
      <c r="W32" s="60">
        <v>5</v>
      </c>
      <c r="X32" s="60">
        <v>28</v>
      </c>
      <c r="Y32" s="60"/>
      <c r="Z32" s="60"/>
      <c r="AA32" s="60"/>
      <c r="AB32" s="60"/>
      <c r="AC32" s="60" t="s">
        <v>23</v>
      </c>
      <c r="AD32" s="60"/>
      <c r="AE32" s="60"/>
      <c r="AF32" s="60">
        <v>7</v>
      </c>
      <c r="AG32" s="60">
        <v>30</v>
      </c>
      <c r="AH32" s="60">
        <v>13</v>
      </c>
      <c r="AI32" s="60">
        <v>3</v>
      </c>
      <c r="AJ32" s="60">
        <v>1</v>
      </c>
      <c r="AK32" s="60">
        <v>2</v>
      </c>
      <c r="AL32" s="60"/>
      <c r="AM32" s="60"/>
      <c r="AN32" s="60"/>
      <c r="AO32" s="60"/>
      <c r="AP32" s="60"/>
      <c r="AQ32" s="60">
        <v>5</v>
      </c>
      <c r="AR32" s="60"/>
      <c r="AS32" s="60"/>
      <c r="AT32" s="60"/>
      <c r="AU32" s="92"/>
      <c r="AV32" s="62"/>
      <c r="AW32" s="76">
        <f t="shared" si="0"/>
        <v>18</v>
      </c>
      <c r="AX32" s="63"/>
      <c r="AY32" s="62"/>
      <c r="AZ32" s="49" t="s">
        <v>70</v>
      </c>
      <c r="BA32" s="81">
        <f t="shared" si="1"/>
        <v>7</v>
      </c>
      <c r="BB32" s="62"/>
      <c r="BC32" s="98">
        <f t="shared" si="2"/>
        <v>0.3888888888888889</v>
      </c>
      <c r="BD32" s="63"/>
    </row>
    <row r="33" spans="1:56" s="12" customFormat="1" ht="15" customHeight="1">
      <c r="A33" s="57"/>
      <c r="B33" s="49" t="s">
        <v>25</v>
      </c>
      <c r="C33" s="49" t="s">
        <v>86</v>
      </c>
      <c r="D33" s="49" t="s">
        <v>16</v>
      </c>
      <c r="E33" s="58"/>
      <c r="F33" s="60"/>
      <c r="G33" s="60"/>
      <c r="H33" s="60"/>
      <c r="I33" s="60"/>
      <c r="J33" s="60"/>
      <c r="K33" s="60"/>
      <c r="L33" s="60">
        <v>29</v>
      </c>
      <c r="M33" s="60">
        <v>30</v>
      </c>
      <c r="N33" s="60">
        <v>7</v>
      </c>
      <c r="O33" s="60"/>
      <c r="P33" s="60">
        <v>6</v>
      </c>
      <c r="Q33" s="60">
        <v>27</v>
      </c>
      <c r="R33" s="60">
        <v>5</v>
      </c>
      <c r="S33" s="60"/>
      <c r="T33" s="60">
        <v>44</v>
      </c>
      <c r="U33" s="60"/>
      <c r="V33" s="60"/>
      <c r="W33" s="60"/>
      <c r="X33" s="60">
        <v>27</v>
      </c>
      <c r="Y33" s="60"/>
      <c r="Z33" s="60"/>
      <c r="AA33" s="60"/>
      <c r="AB33" s="60"/>
      <c r="AC33" s="60"/>
      <c r="AD33" s="60">
        <v>1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92"/>
      <c r="AV33" s="62"/>
      <c r="AW33" s="76">
        <f t="shared" si="0"/>
        <v>9</v>
      </c>
      <c r="AX33" s="63"/>
      <c r="AY33" s="62"/>
      <c r="AZ33" s="49" t="s">
        <v>86</v>
      </c>
      <c r="BA33" s="81">
        <f t="shared" si="1"/>
        <v>1</v>
      </c>
      <c r="BB33" s="62"/>
      <c r="BC33" s="98">
        <f t="shared" si="2"/>
        <v>0.1111111111111111</v>
      </c>
      <c r="BD33" s="63"/>
    </row>
    <row r="34" spans="1:56" s="12" customFormat="1" ht="15" customHeight="1">
      <c r="A34" s="57"/>
      <c r="B34" s="49" t="s">
        <v>25</v>
      </c>
      <c r="C34" s="49" t="s">
        <v>307</v>
      </c>
      <c r="D34" s="49" t="s">
        <v>13</v>
      </c>
      <c r="E34" s="58"/>
      <c r="F34" s="60" t="s">
        <v>23</v>
      </c>
      <c r="G34" s="60">
        <v>6</v>
      </c>
      <c r="H34" s="60">
        <v>22</v>
      </c>
      <c r="I34" s="60"/>
      <c r="J34" s="60">
        <v>12</v>
      </c>
      <c r="K34" s="60"/>
      <c r="L34" s="60"/>
      <c r="M34" s="60"/>
      <c r="N34" s="60"/>
      <c r="O34" s="60" t="s">
        <v>23</v>
      </c>
      <c r="P34" s="60">
        <v>3</v>
      </c>
      <c r="Q34" s="60"/>
      <c r="R34" s="60"/>
      <c r="S34" s="60">
        <v>1</v>
      </c>
      <c r="T34" s="60"/>
      <c r="U34" s="60"/>
      <c r="V34" s="60"/>
      <c r="W34" s="60"/>
      <c r="X34" s="60">
        <v>8</v>
      </c>
      <c r="Y34" s="60"/>
      <c r="Z34" s="60"/>
      <c r="AA34" s="60"/>
      <c r="AB34" s="60"/>
      <c r="AC34" s="60">
        <v>2</v>
      </c>
      <c r="AD34" s="60" t="s">
        <v>23</v>
      </c>
      <c r="AE34" s="60"/>
      <c r="AF34" s="60"/>
      <c r="AG34" s="60">
        <v>15</v>
      </c>
      <c r="AH34" s="60"/>
      <c r="AI34" s="60"/>
      <c r="AJ34" s="60">
        <v>3</v>
      </c>
      <c r="AK34" s="60" t="s">
        <v>23</v>
      </c>
      <c r="AL34" s="60"/>
      <c r="AM34" s="60"/>
      <c r="AN34" s="60"/>
      <c r="AO34" s="60"/>
      <c r="AP34" s="60"/>
      <c r="AQ34" s="60"/>
      <c r="AR34" s="60"/>
      <c r="AS34" s="60"/>
      <c r="AT34" s="60"/>
      <c r="AU34" s="92"/>
      <c r="AV34" s="62"/>
      <c r="AW34" s="76">
        <f t="shared" si="0"/>
        <v>13</v>
      </c>
      <c r="AX34" s="63"/>
      <c r="AY34" s="62"/>
      <c r="AZ34" s="49" t="s">
        <v>307</v>
      </c>
      <c r="BA34" s="81">
        <f t="shared" si="1"/>
        <v>4</v>
      </c>
      <c r="BB34" s="62"/>
      <c r="BC34" s="98">
        <f t="shared" si="2"/>
        <v>0.3076923076923077</v>
      </c>
      <c r="BD34" s="63"/>
    </row>
    <row r="35" spans="1:56" s="12" customFormat="1" ht="15" customHeight="1">
      <c r="A35" s="57"/>
      <c r="B35" s="49" t="s">
        <v>54</v>
      </c>
      <c r="C35" s="49" t="s">
        <v>87</v>
      </c>
      <c r="D35" s="49"/>
      <c r="E35" s="58"/>
      <c r="F35" s="60" t="s">
        <v>23</v>
      </c>
      <c r="G35" s="60">
        <v>11</v>
      </c>
      <c r="H35" s="60">
        <v>17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92"/>
      <c r="AV35" s="62"/>
      <c r="AW35" s="76">
        <f t="shared" si="0"/>
        <v>3</v>
      </c>
      <c r="AX35" s="63"/>
      <c r="AY35" s="62"/>
      <c r="AZ35" s="49" t="s">
        <v>87</v>
      </c>
      <c r="BA35" s="81">
        <f t="shared" si="1"/>
        <v>0</v>
      </c>
      <c r="BB35" s="62"/>
      <c r="BC35" s="98">
        <f t="shared" si="2"/>
        <v>0</v>
      </c>
      <c r="BD35" s="63"/>
    </row>
    <row r="36" spans="1:56" s="56" customFormat="1" ht="15" customHeight="1">
      <c r="A36" s="48"/>
      <c r="B36" s="49" t="s">
        <v>55</v>
      </c>
      <c r="C36" s="49" t="s">
        <v>88</v>
      </c>
      <c r="D36" s="49" t="s">
        <v>27</v>
      </c>
      <c r="E36" s="50"/>
      <c r="F36" s="60"/>
      <c r="G36" s="60"/>
      <c r="H36" s="60">
        <v>5</v>
      </c>
      <c r="I36" s="60"/>
      <c r="J36" s="60">
        <v>8</v>
      </c>
      <c r="K36" s="60"/>
      <c r="L36" s="60"/>
      <c r="M36" s="60"/>
      <c r="N36" s="60">
        <v>4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>
        <v>1</v>
      </c>
      <c r="AK36" s="60"/>
      <c r="AL36" s="60"/>
      <c r="AM36" s="60"/>
      <c r="AN36" s="60"/>
      <c r="AO36" s="60"/>
      <c r="AP36" s="60"/>
      <c r="AQ36" s="60">
        <v>3</v>
      </c>
      <c r="AR36" s="60"/>
      <c r="AS36" s="60" t="s">
        <v>23</v>
      </c>
      <c r="AT36" s="60"/>
      <c r="AU36" s="92"/>
      <c r="AV36" s="54"/>
      <c r="AW36" s="76">
        <f t="shared" si="0"/>
        <v>6</v>
      </c>
      <c r="AX36" s="55"/>
      <c r="AY36" s="54"/>
      <c r="AZ36" s="49" t="s">
        <v>88</v>
      </c>
      <c r="BA36" s="81">
        <f t="shared" si="1"/>
        <v>2</v>
      </c>
      <c r="BB36" s="54"/>
      <c r="BC36" s="98">
        <f t="shared" si="2"/>
        <v>0.3333333333333333</v>
      </c>
      <c r="BD36" s="55"/>
    </row>
    <row r="37" spans="1:56" s="56" customFormat="1" ht="15" customHeight="1">
      <c r="A37" s="48"/>
      <c r="B37" s="49" t="s">
        <v>305</v>
      </c>
      <c r="C37" s="49" t="s">
        <v>306</v>
      </c>
      <c r="D37" s="49" t="s">
        <v>11</v>
      </c>
      <c r="E37" s="50"/>
      <c r="F37" s="60">
        <v>7</v>
      </c>
      <c r="G37" s="60">
        <v>21</v>
      </c>
      <c r="H37" s="60"/>
      <c r="I37" s="60">
        <v>10</v>
      </c>
      <c r="J37" s="60"/>
      <c r="K37" s="60"/>
      <c r="L37" s="60"/>
      <c r="M37" s="60"/>
      <c r="N37" s="60"/>
      <c r="O37" s="60">
        <v>2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>
        <v>3</v>
      </c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92"/>
      <c r="AV37" s="54"/>
      <c r="AW37" s="76">
        <f t="shared" si="0"/>
        <v>5</v>
      </c>
      <c r="AX37" s="55"/>
      <c r="AY37" s="54"/>
      <c r="AZ37" s="49" t="s">
        <v>306</v>
      </c>
      <c r="BA37" s="81">
        <f t="shared" si="1"/>
        <v>2</v>
      </c>
      <c r="BB37" s="54"/>
      <c r="BC37" s="98">
        <f t="shared" si="2"/>
        <v>0.4</v>
      </c>
      <c r="BD37" s="55"/>
    </row>
    <row r="38" spans="1:56" s="12" customFormat="1" ht="15" customHeight="1">
      <c r="A38" s="57"/>
      <c r="B38" s="49" t="s">
        <v>56</v>
      </c>
      <c r="C38" s="49" t="s">
        <v>89</v>
      </c>
      <c r="D38" s="49"/>
      <c r="E38" s="58"/>
      <c r="F38" s="60"/>
      <c r="G38" s="60"/>
      <c r="H38" s="60"/>
      <c r="I38" s="60"/>
      <c r="J38" s="60"/>
      <c r="K38" s="60"/>
      <c r="L38" s="60">
        <v>25</v>
      </c>
      <c r="M38" s="60">
        <v>36</v>
      </c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92"/>
      <c r="AV38" s="62"/>
      <c r="AW38" s="76">
        <f t="shared" si="0"/>
        <v>2</v>
      </c>
      <c r="AX38" s="63"/>
      <c r="AY38" s="62"/>
      <c r="AZ38" s="49" t="s">
        <v>89</v>
      </c>
      <c r="BA38" s="81">
        <f t="shared" si="1"/>
        <v>0</v>
      </c>
      <c r="BB38" s="62"/>
      <c r="BC38" s="98">
        <f t="shared" si="2"/>
        <v>0</v>
      </c>
      <c r="BD38" s="63"/>
    </row>
    <row r="39" spans="1:56" s="12" customFormat="1" ht="15" customHeight="1">
      <c r="A39" s="57"/>
      <c r="B39" s="49" t="s">
        <v>363</v>
      </c>
      <c r="C39" s="49" t="s">
        <v>10</v>
      </c>
      <c r="D39" s="49" t="s">
        <v>12</v>
      </c>
      <c r="E39" s="58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>
        <v>14</v>
      </c>
      <c r="AF39" s="60"/>
      <c r="AG39" s="60">
        <v>23</v>
      </c>
      <c r="AH39" s="60"/>
      <c r="AI39" s="60"/>
      <c r="AJ39" s="60"/>
      <c r="AK39" s="60"/>
      <c r="AL39" s="60"/>
      <c r="AM39" s="60"/>
      <c r="AN39" s="60"/>
      <c r="AO39" s="60">
        <v>58</v>
      </c>
      <c r="AP39" s="60">
        <v>12</v>
      </c>
      <c r="AQ39" s="60">
        <v>5</v>
      </c>
      <c r="AR39" s="60"/>
      <c r="AS39" s="60"/>
      <c r="AT39" s="60"/>
      <c r="AU39" s="92"/>
      <c r="AV39" s="62"/>
      <c r="AW39" s="76">
        <f aca="true" t="shared" si="3" ref="AW39:AW69">COUNTA(F39:AU39)</f>
        <v>5</v>
      </c>
      <c r="AX39" s="63"/>
      <c r="AY39" s="62"/>
      <c r="AZ39" s="49" t="s">
        <v>10</v>
      </c>
      <c r="BA39" s="81">
        <f aca="true" t="shared" si="4" ref="BA39:BA69">COUNTIF(F39:AU39,"&lt;4")</f>
        <v>0</v>
      </c>
      <c r="BB39" s="62"/>
      <c r="BC39" s="98">
        <f t="shared" si="2"/>
        <v>0</v>
      </c>
      <c r="BD39" s="63"/>
    </row>
    <row r="40" spans="1:56" s="12" customFormat="1" ht="15" customHeight="1">
      <c r="A40" s="57"/>
      <c r="B40" s="49" t="s">
        <v>205</v>
      </c>
      <c r="C40" s="49" t="s">
        <v>206</v>
      </c>
      <c r="D40" s="49" t="s">
        <v>13</v>
      </c>
      <c r="E40" s="58"/>
      <c r="F40" s="60">
        <v>8</v>
      </c>
      <c r="G40" s="60">
        <v>20</v>
      </c>
      <c r="H40" s="60"/>
      <c r="I40" s="60">
        <v>17</v>
      </c>
      <c r="J40" s="60"/>
      <c r="K40" s="60"/>
      <c r="L40" s="60">
        <v>78</v>
      </c>
      <c r="M40" s="60">
        <v>8</v>
      </c>
      <c r="N40" s="60">
        <v>8</v>
      </c>
      <c r="O40" s="60">
        <v>10</v>
      </c>
      <c r="P40" s="60">
        <v>8</v>
      </c>
      <c r="Q40" s="60">
        <v>49</v>
      </c>
      <c r="R40" s="60">
        <v>3</v>
      </c>
      <c r="S40" s="60">
        <v>3</v>
      </c>
      <c r="T40" s="60">
        <v>122</v>
      </c>
      <c r="U40" s="60">
        <v>9</v>
      </c>
      <c r="V40" s="60"/>
      <c r="W40" s="60"/>
      <c r="X40" s="60">
        <v>54</v>
      </c>
      <c r="Y40" s="60"/>
      <c r="Z40" s="60"/>
      <c r="AA40" s="60">
        <v>14</v>
      </c>
      <c r="AB40" s="60">
        <v>11</v>
      </c>
      <c r="AC40" s="60">
        <v>22</v>
      </c>
      <c r="AD40" s="60" t="s">
        <v>23</v>
      </c>
      <c r="AE40" s="60"/>
      <c r="AF40" s="60"/>
      <c r="AG40" s="60"/>
      <c r="AH40" s="60" t="s">
        <v>23</v>
      </c>
      <c r="AI40" s="60">
        <v>2</v>
      </c>
      <c r="AJ40" s="60">
        <v>3</v>
      </c>
      <c r="AK40" s="60"/>
      <c r="AL40" s="60"/>
      <c r="AM40" s="60"/>
      <c r="AN40" s="60">
        <v>4</v>
      </c>
      <c r="AO40" s="60">
        <v>83</v>
      </c>
      <c r="AP40" s="60">
        <v>3</v>
      </c>
      <c r="AQ40" s="60"/>
      <c r="AR40" s="60"/>
      <c r="AS40" s="60"/>
      <c r="AT40" s="60"/>
      <c r="AU40" s="92"/>
      <c r="AV40" s="62"/>
      <c r="AW40" s="76">
        <f t="shared" si="3"/>
        <v>24</v>
      </c>
      <c r="AX40" s="63"/>
      <c r="AY40" s="62"/>
      <c r="AZ40" s="49" t="s">
        <v>206</v>
      </c>
      <c r="BA40" s="81">
        <f t="shared" si="4"/>
        <v>5</v>
      </c>
      <c r="BB40" s="62"/>
      <c r="BC40" s="98">
        <f t="shared" si="2"/>
        <v>0.20833333333333334</v>
      </c>
      <c r="BD40" s="63"/>
    </row>
    <row r="41" spans="1:56" s="56" customFormat="1" ht="15" customHeight="1">
      <c r="A41" s="48"/>
      <c r="B41" s="49" t="s">
        <v>57</v>
      </c>
      <c r="C41" s="49" t="s">
        <v>90</v>
      </c>
      <c r="D41" s="49" t="s">
        <v>24</v>
      </c>
      <c r="E41" s="50"/>
      <c r="F41" s="60"/>
      <c r="G41" s="60"/>
      <c r="H41" s="60"/>
      <c r="I41" s="60"/>
      <c r="J41" s="60">
        <v>1</v>
      </c>
      <c r="K41" s="60"/>
      <c r="L41" s="60"/>
      <c r="M41" s="60"/>
      <c r="N41" s="60">
        <v>4</v>
      </c>
      <c r="O41" s="60">
        <v>1</v>
      </c>
      <c r="P41" s="60" t="s">
        <v>23</v>
      </c>
      <c r="Q41" s="60">
        <v>4</v>
      </c>
      <c r="R41" s="60">
        <v>1</v>
      </c>
      <c r="S41" s="60">
        <v>1</v>
      </c>
      <c r="T41" s="60">
        <v>3</v>
      </c>
      <c r="U41" s="60">
        <v>2</v>
      </c>
      <c r="V41" s="60">
        <v>1</v>
      </c>
      <c r="W41" s="60">
        <v>2</v>
      </c>
      <c r="X41" s="60">
        <v>7</v>
      </c>
      <c r="Y41" s="60"/>
      <c r="Z41" s="60"/>
      <c r="AA41" s="60">
        <v>5</v>
      </c>
      <c r="AB41" s="60">
        <v>1</v>
      </c>
      <c r="AC41" s="60">
        <v>2</v>
      </c>
      <c r="AD41" s="60">
        <v>1</v>
      </c>
      <c r="AE41" s="60"/>
      <c r="AF41" s="60">
        <v>1</v>
      </c>
      <c r="AG41" s="60">
        <v>3</v>
      </c>
      <c r="AH41" s="60">
        <v>1</v>
      </c>
      <c r="AI41" s="60">
        <v>1</v>
      </c>
      <c r="AJ41" s="60">
        <v>1</v>
      </c>
      <c r="AK41" s="60"/>
      <c r="AL41" s="60">
        <v>1</v>
      </c>
      <c r="AM41" s="60">
        <v>2</v>
      </c>
      <c r="AN41" s="60">
        <v>1</v>
      </c>
      <c r="AO41" s="60">
        <v>4</v>
      </c>
      <c r="AP41" s="60"/>
      <c r="AQ41" s="60"/>
      <c r="AR41" s="60"/>
      <c r="AS41" s="60"/>
      <c r="AT41" s="60"/>
      <c r="AU41" s="92"/>
      <c r="AV41" s="54"/>
      <c r="AW41" s="76">
        <f t="shared" si="3"/>
        <v>25</v>
      </c>
      <c r="AX41" s="55"/>
      <c r="AY41" s="54"/>
      <c r="AZ41" s="49" t="s">
        <v>90</v>
      </c>
      <c r="BA41" s="81">
        <f t="shared" si="4"/>
        <v>19</v>
      </c>
      <c r="BB41" s="54"/>
      <c r="BC41" s="98">
        <f t="shared" si="2"/>
        <v>0.76</v>
      </c>
      <c r="BD41" s="55"/>
    </row>
    <row r="42" spans="1:56" s="56" customFormat="1" ht="15" customHeight="1">
      <c r="A42" s="48"/>
      <c r="B42" s="49" t="s">
        <v>57</v>
      </c>
      <c r="C42" s="49" t="s">
        <v>91</v>
      </c>
      <c r="D42" s="49" t="s">
        <v>17</v>
      </c>
      <c r="E42" s="5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92"/>
      <c r="AV42" s="54"/>
      <c r="AW42" s="76">
        <f t="shared" si="3"/>
        <v>0</v>
      </c>
      <c r="AX42" s="55"/>
      <c r="AY42" s="54"/>
      <c r="AZ42" s="49" t="s">
        <v>91</v>
      </c>
      <c r="BA42" s="81">
        <f t="shared" si="4"/>
        <v>0</v>
      </c>
      <c r="BB42" s="54"/>
      <c r="BC42" s="98"/>
      <c r="BD42" s="55"/>
    </row>
    <row r="43" spans="1:56" s="56" customFormat="1" ht="15" customHeight="1">
      <c r="A43" s="48"/>
      <c r="B43" s="49" t="s">
        <v>57</v>
      </c>
      <c r="C43" s="49" t="s">
        <v>92</v>
      </c>
      <c r="D43" s="49" t="s">
        <v>26</v>
      </c>
      <c r="E43" s="50"/>
      <c r="F43" s="60"/>
      <c r="G43" s="60"/>
      <c r="H43" s="60"/>
      <c r="I43" s="60"/>
      <c r="J43" s="60">
        <v>1</v>
      </c>
      <c r="K43" s="60"/>
      <c r="L43" s="60"/>
      <c r="M43" s="60"/>
      <c r="N43" s="60">
        <v>1</v>
      </c>
      <c r="O43" s="60"/>
      <c r="P43" s="60">
        <v>1</v>
      </c>
      <c r="Q43" s="60">
        <v>3</v>
      </c>
      <c r="R43" s="60"/>
      <c r="S43" s="60"/>
      <c r="T43" s="60">
        <v>2</v>
      </c>
      <c r="U43" s="60"/>
      <c r="V43" s="60"/>
      <c r="W43" s="60"/>
      <c r="X43" s="60">
        <v>2</v>
      </c>
      <c r="Y43" s="60"/>
      <c r="Z43" s="60"/>
      <c r="AA43" s="60">
        <v>1</v>
      </c>
      <c r="AB43" s="60">
        <v>4</v>
      </c>
      <c r="AC43" s="60">
        <v>3</v>
      </c>
      <c r="AD43" s="60">
        <v>2</v>
      </c>
      <c r="AE43" s="60"/>
      <c r="AF43" s="60"/>
      <c r="AG43" s="60"/>
      <c r="AH43" s="60">
        <v>2</v>
      </c>
      <c r="AI43" s="60">
        <v>1</v>
      </c>
      <c r="AJ43" s="60">
        <v>1</v>
      </c>
      <c r="AK43" s="60"/>
      <c r="AL43" s="60">
        <v>2</v>
      </c>
      <c r="AM43" s="60">
        <v>1</v>
      </c>
      <c r="AN43" s="60">
        <v>2</v>
      </c>
      <c r="AO43" s="60">
        <v>2</v>
      </c>
      <c r="AP43" s="60">
        <v>8</v>
      </c>
      <c r="AQ43" s="60"/>
      <c r="AR43" s="60"/>
      <c r="AS43" s="60"/>
      <c r="AT43" s="60"/>
      <c r="AU43" s="92"/>
      <c r="AV43" s="54"/>
      <c r="AW43" s="76">
        <f t="shared" si="3"/>
        <v>18</v>
      </c>
      <c r="AX43" s="55"/>
      <c r="AY43" s="54"/>
      <c r="AZ43" s="49" t="s">
        <v>92</v>
      </c>
      <c r="BA43" s="81">
        <f t="shared" si="4"/>
        <v>16</v>
      </c>
      <c r="BB43" s="54"/>
      <c r="BC43" s="98">
        <f t="shared" si="2"/>
        <v>0.8888888888888888</v>
      </c>
      <c r="BD43" s="55"/>
    </row>
    <row r="44" spans="1:56" s="56" customFormat="1" ht="15" customHeight="1">
      <c r="A44" s="48"/>
      <c r="B44" s="49" t="s">
        <v>57</v>
      </c>
      <c r="C44" s="49" t="s">
        <v>32</v>
      </c>
      <c r="D44" s="49" t="s">
        <v>13</v>
      </c>
      <c r="E44" s="50"/>
      <c r="F44" s="60"/>
      <c r="G44" s="60"/>
      <c r="H44" s="60"/>
      <c r="I44" s="60"/>
      <c r="J44" s="60">
        <v>5</v>
      </c>
      <c r="K44" s="60"/>
      <c r="L44" s="60"/>
      <c r="M44" s="60"/>
      <c r="N44" s="60">
        <v>2</v>
      </c>
      <c r="O44" s="60"/>
      <c r="P44" s="60">
        <v>4</v>
      </c>
      <c r="Q44" s="60"/>
      <c r="R44" s="60"/>
      <c r="S44" s="60">
        <v>1</v>
      </c>
      <c r="T44" s="60">
        <v>31</v>
      </c>
      <c r="U44" s="60">
        <v>2</v>
      </c>
      <c r="V44" s="60">
        <v>1</v>
      </c>
      <c r="W44" s="60">
        <v>1</v>
      </c>
      <c r="X44" s="60">
        <v>14</v>
      </c>
      <c r="Y44" s="60"/>
      <c r="Z44" s="60"/>
      <c r="AA44" s="60">
        <v>7</v>
      </c>
      <c r="AB44" s="60">
        <v>9</v>
      </c>
      <c r="AC44" s="60"/>
      <c r="AD44" s="60"/>
      <c r="AE44" s="60">
        <v>19</v>
      </c>
      <c r="AF44" s="60">
        <v>18</v>
      </c>
      <c r="AG44" s="60">
        <v>48</v>
      </c>
      <c r="AH44" s="60">
        <v>2</v>
      </c>
      <c r="AI44" s="60">
        <v>3</v>
      </c>
      <c r="AJ44" s="60">
        <v>1</v>
      </c>
      <c r="AK44" s="60"/>
      <c r="AL44" s="60">
        <v>13</v>
      </c>
      <c r="AM44" s="60">
        <v>1</v>
      </c>
      <c r="AN44" s="60"/>
      <c r="AO44" s="60">
        <v>3</v>
      </c>
      <c r="AP44" s="60">
        <v>12</v>
      </c>
      <c r="AQ44" s="60"/>
      <c r="AR44" s="60"/>
      <c r="AS44" s="60"/>
      <c r="AT44" s="60"/>
      <c r="AU44" s="92"/>
      <c r="AV44" s="54"/>
      <c r="AW44" s="76">
        <f t="shared" si="3"/>
        <v>21</v>
      </c>
      <c r="AX44" s="55"/>
      <c r="AY44" s="54"/>
      <c r="AZ44" s="49" t="s">
        <v>32</v>
      </c>
      <c r="BA44" s="81">
        <f t="shared" si="4"/>
        <v>10</v>
      </c>
      <c r="BB44" s="54"/>
      <c r="BC44" s="98">
        <f t="shared" si="2"/>
        <v>0.47619047619047616</v>
      </c>
      <c r="BD44" s="55"/>
    </row>
    <row r="45" spans="1:56" s="56" customFormat="1" ht="15" customHeight="1">
      <c r="A45" s="48"/>
      <c r="B45" s="49" t="s">
        <v>58</v>
      </c>
      <c r="C45" s="49" t="s">
        <v>93</v>
      </c>
      <c r="D45" s="49" t="s">
        <v>29</v>
      </c>
      <c r="E45" s="50"/>
      <c r="F45" s="60">
        <v>1</v>
      </c>
      <c r="G45" s="60">
        <v>2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16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92"/>
      <c r="AV45" s="54"/>
      <c r="AW45" s="76">
        <f t="shared" si="3"/>
        <v>2</v>
      </c>
      <c r="AX45" s="55"/>
      <c r="AY45" s="54"/>
      <c r="AZ45" s="49" t="s">
        <v>93</v>
      </c>
      <c r="BA45" s="81">
        <f t="shared" si="4"/>
        <v>2</v>
      </c>
      <c r="BB45" s="54"/>
      <c r="BC45" s="98">
        <f t="shared" si="2"/>
        <v>1</v>
      </c>
      <c r="BD45" s="55"/>
    </row>
    <row r="46" spans="1:56" s="56" customFormat="1" ht="15" customHeight="1">
      <c r="A46" s="48"/>
      <c r="B46" s="49" t="s">
        <v>58</v>
      </c>
      <c r="C46" s="49" t="s">
        <v>94</v>
      </c>
      <c r="D46" s="49" t="s">
        <v>331</v>
      </c>
      <c r="E46" s="50"/>
      <c r="F46" s="60"/>
      <c r="G46" s="60">
        <v>7</v>
      </c>
      <c r="H46" s="60"/>
      <c r="I46" s="60"/>
      <c r="J46" s="60"/>
      <c r="K46" s="60"/>
      <c r="L46" s="60">
        <v>1</v>
      </c>
      <c r="M46" s="60">
        <v>4</v>
      </c>
      <c r="N46" s="60"/>
      <c r="O46" s="60"/>
      <c r="P46" s="60">
        <v>1</v>
      </c>
      <c r="Q46" s="60">
        <v>2</v>
      </c>
      <c r="R46" s="60"/>
      <c r="S46" s="60"/>
      <c r="T46" s="60">
        <v>3</v>
      </c>
      <c r="U46" s="60"/>
      <c r="V46" s="60"/>
      <c r="W46" s="60">
        <v>1</v>
      </c>
      <c r="X46" s="60">
        <v>2</v>
      </c>
      <c r="Y46" s="60"/>
      <c r="Z46" s="60"/>
      <c r="AA46" s="60"/>
      <c r="AB46" s="60"/>
      <c r="AC46" s="60">
        <v>1</v>
      </c>
      <c r="AD46" s="60"/>
      <c r="AE46" s="60">
        <v>3</v>
      </c>
      <c r="AF46" s="60">
        <v>1</v>
      </c>
      <c r="AG46" s="60">
        <v>5</v>
      </c>
      <c r="AH46" s="60">
        <v>12</v>
      </c>
      <c r="AI46" s="60">
        <v>1</v>
      </c>
      <c r="AJ46" s="60">
        <v>1</v>
      </c>
      <c r="AK46" s="60"/>
      <c r="AL46" s="60">
        <v>10</v>
      </c>
      <c r="AM46" s="60">
        <v>1</v>
      </c>
      <c r="AN46" s="60">
        <v>1</v>
      </c>
      <c r="AO46" s="60">
        <v>3</v>
      </c>
      <c r="AP46" s="60">
        <v>2</v>
      </c>
      <c r="AQ46" s="60">
        <v>3</v>
      </c>
      <c r="AR46" s="60"/>
      <c r="AS46" s="60">
        <v>3</v>
      </c>
      <c r="AT46" s="60">
        <v>2</v>
      </c>
      <c r="AU46" s="92"/>
      <c r="AV46" s="54"/>
      <c r="AW46" s="76">
        <f t="shared" si="3"/>
        <v>23</v>
      </c>
      <c r="AX46" s="55"/>
      <c r="AY46" s="54"/>
      <c r="AZ46" s="49" t="s">
        <v>94</v>
      </c>
      <c r="BA46" s="81">
        <f t="shared" si="4"/>
        <v>18</v>
      </c>
      <c r="BB46" s="54"/>
      <c r="BC46" s="98">
        <f t="shared" si="2"/>
        <v>0.782608695652174</v>
      </c>
      <c r="BD46" s="55"/>
    </row>
    <row r="47" spans="1:56" s="12" customFormat="1" ht="15" customHeight="1">
      <c r="A47" s="57"/>
      <c r="B47" s="49" t="s">
        <v>58</v>
      </c>
      <c r="C47" s="49" t="s">
        <v>95</v>
      </c>
      <c r="D47" s="49" t="s">
        <v>109</v>
      </c>
      <c r="E47" s="58"/>
      <c r="F47" s="60"/>
      <c r="G47" s="60">
        <v>10</v>
      </c>
      <c r="H47" s="60">
        <v>3</v>
      </c>
      <c r="I47" s="60"/>
      <c r="J47" s="60"/>
      <c r="K47" s="60"/>
      <c r="L47" s="60">
        <v>14</v>
      </c>
      <c r="M47" s="60">
        <v>15</v>
      </c>
      <c r="N47" s="60">
        <v>4</v>
      </c>
      <c r="O47" s="60"/>
      <c r="P47" s="60"/>
      <c r="Q47" s="60">
        <v>7</v>
      </c>
      <c r="R47" s="60"/>
      <c r="S47" s="60"/>
      <c r="T47" s="60">
        <v>12</v>
      </c>
      <c r="U47" s="60" t="s">
        <v>23</v>
      </c>
      <c r="V47" s="60"/>
      <c r="W47" s="60"/>
      <c r="X47" s="60">
        <v>15</v>
      </c>
      <c r="Y47" s="60"/>
      <c r="Z47" s="60"/>
      <c r="AA47" s="60"/>
      <c r="AB47" s="60"/>
      <c r="AC47" s="60">
        <v>8</v>
      </c>
      <c r="AD47" s="60"/>
      <c r="AE47" s="60">
        <v>27</v>
      </c>
      <c r="AF47" s="60">
        <v>26</v>
      </c>
      <c r="AG47" s="60">
        <v>29</v>
      </c>
      <c r="AH47" s="60">
        <v>18</v>
      </c>
      <c r="AI47" s="60"/>
      <c r="AJ47" s="60">
        <v>1</v>
      </c>
      <c r="AK47" s="60"/>
      <c r="AL47" s="60"/>
      <c r="AM47" s="60">
        <v>2</v>
      </c>
      <c r="AN47" s="60">
        <v>2</v>
      </c>
      <c r="AO47" s="60">
        <v>14</v>
      </c>
      <c r="AP47" s="60">
        <v>11</v>
      </c>
      <c r="AQ47" s="60">
        <v>1</v>
      </c>
      <c r="AR47" s="60"/>
      <c r="AS47" s="60"/>
      <c r="AT47" s="60"/>
      <c r="AU47" s="92"/>
      <c r="AV47" s="62"/>
      <c r="AW47" s="76">
        <f t="shared" si="3"/>
        <v>20</v>
      </c>
      <c r="AX47" s="63"/>
      <c r="AY47" s="62"/>
      <c r="AZ47" s="49" t="s">
        <v>95</v>
      </c>
      <c r="BA47" s="81">
        <f t="shared" si="4"/>
        <v>5</v>
      </c>
      <c r="BB47" s="62"/>
      <c r="BC47" s="98">
        <f t="shared" si="2"/>
        <v>0.25</v>
      </c>
      <c r="BD47" s="63"/>
    </row>
    <row r="48" spans="1:56" s="12" customFormat="1" ht="15" customHeight="1">
      <c r="A48" s="57"/>
      <c r="B48" s="49" t="s">
        <v>59</v>
      </c>
      <c r="C48" s="49" t="s">
        <v>35</v>
      </c>
      <c r="D48" s="49" t="s">
        <v>16</v>
      </c>
      <c r="E48" s="58"/>
      <c r="F48" s="60">
        <v>1</v>
      </c>
      <c r="G48" s="60">
        <v>2</v>
      </c>
      <c r="H48" s="60">
        <v>1</v>
      </c>
      <c r="I48" s="60"/>
      <c r="J48" s="60"/>
      <c r="K48" s="60"/>
      <c r="L48" s="60">
        <v>6</v>
      </c>
      <c r="M48" s="60">
        <v>3</v>
      </c>
      <c r="N48" s="60">
        <v>2</v>
      </c>
      <c r="O48" s="60"/>
      <c r="P48" s="60">
        <v>1</v>
      </c>
      <c r="Q48" s="60">
        <v>3</v>
      </c>
      <c r="R48" s="60">
        <v>1</v>
      </c>
      <c r="S48" s="60">
        <v>1</v>
      </c>
      <c r="T48" s="60">
        <v>6</v>
      </c>
      <c r="U48" s="60">
        <v>1</v>
      </c>
      <c r="V48" s="60"/>
      <c r="W48" s="60">
        <v>1</v>
      </c>
      <c r="X48" s="60">
        <v>13</v>
      </c>
      <c r="Y48" s="60"/>
      <c r="Z48" s="60"/>
      <c r="AA48" s="60">
        <v>1</v>
      </c>
      <c r="AB48" s="60">
        <v>6</v>
      </c>
      <c r="AC48" s="60">
        <v>1</v>
      </c>
      <c r="AD48" s="60">
        <v>1</v>
      </c>
      <c r="AE48" s="60">
        <v>12</v>
      </c>
      <c r="AF48" s="60">
        <v>10</v>
      </c>
      <c r="AG48" s="60">
        <v>7</v>
      </c>
      <c r="AH48" s="60"/>
      <c r="AI48" s="60">
        <v>1</v>
      </c>
      <c r="AJ48" s="60">
        <v>1</v>
      </c>
      <c r="AK48" s="60"/>
      <c r="AL48" s="60">
        <v>1</v>
      </c>
      <c r="AM48" s="60">
        <v>1</v>
      </c>
      <c r="AN48" s="60"/>
      <c r="AO48" s="60"/>
      <c r="AP48" s="60">
        <v>44</v>
      </c>
      <c r="AQ48" s="60">
        <v>1</v>
      </c>
      <c r="AR48" s="60">
        <v>6</v>
      </c>
      <c r="AS48" s="60"/>
      <c r="AT48" s="60">
        <v>2</v>
      </c>
      <c r="AU48" s="92"/>
      <c r="AV48" s="62"/>
      <c r="AW48" s="76">
        <f t="shared" si="3"/>
        <v>29</v>
      </c>
      <c r="AX48" s="63"/>
      <c r="AY48" s="62"/>
      <c r="AZ48" s="49" t="s">
        <v>35</v>
      </c>
      <c r="BA48" s="81">
        <f t="shared" si="4"/>
        <v>20</v>
      </c>
      <c r="BB48" s="62"/>
      <c r="BC48" s="98">
        <f t="shared" si="2"/>
        <v>0.6896551724137931</v>
      </c>
      <c r="BD48" s="63"/>
    </row>
    <row r="49" spans="1:56" s="12" customFormat="1" ht="15" customHeight="1">
      <c r="A49" s="57"/>
      <c r="B49" s="49" t="s">
        <v>59</v>
      </c>
      <c r="C49" s="49" t="s">
        <v>96</v>
      </c>
      <c r="D49" s="49" t="s">
        <v>30</v>
      </c>
      <c r="E49" s="58"/>
      <c r="F49" s="60">
        <v>3</v>
      </c>
      <c r="G49" s="60">
        <v>1</v>
      </c>
      <c r="H49" s="60">
        <v>4</v>
      </c>
      <c r="I49" s="60"/>
      <c r="J49" s="60"/>
      <c r="K49" s="60"/>
      <c r="L49" s="60">
        <v>2</v>
      </c>
      <c r="M49" s="60">
        <v>2</v>
      </c>
      <c r="N49" s="60">
        <v>1</v>
      </c>
      <c r="O49" s="60">
        <v>1</v>
      </c>
      <c r="P49" s="60">
        <v>1</v>
      </c>
      <c r="Q49" s="60">
        <v>3</v>
      </c>
      <c r="R49" s="60">
        <v>1</v>
      </c>
      <c r="S49" s="60">
        <v>1</v>
      </c>
      <c r="T49" s="60">
        <v>2</v>
      </c>
      <c r="U49" s="60">
        <v>1</v>
      </c>
      <c r="V49" s="60"/>
      <c r="W49" s="60">
        <v>1</v>
      </c>
      <c r="X49" s="60">
        <v>3</v>
      </c>
      <c r="Y49" s="60"/>
      <c r="Z49" s="60"/>
      <c r="AA49" s="60">
        <v>1</v>
      </c>
      <c r="AB49" s="60">
        <v>7</v>
      </c>
      <c r="AC49" s="60">
        <v>1</v>
      </c>
      <c r="AD49" s="60">
        <v>1</v>
      </c>
      <c r="AE49" s="60">
        <v>3</v>
      </c>
      <c r="AF49" s="60">
        <v>2</v>
      </c>
      <c r="AG49" s="60">
        <v>4</v>
      </c>
      <c r="AH49" s="60"/>
      <c r="AI49" s="60">
        <v>1</v>
      </c>
      <c r="AJ49" s="60">
        <v>1</v>
      </c>
      <c r="AK49" s="60"/>
      <c r="AL49" s="60">
        <v>1</v>
      </c>
      <c r="AM49" s="60">
        <v>1</v>
      </c>
      <c r="AN49" s="60"/>
      <c r="AO49" s="60"/>
      <c r="AP49" s="60"/>
      <c r="AQ49" s="60">
        <v>7</v>
      </c>
      <c r="AR49" s="60">
        <v>2</v>
      </c>
      <c r="AS49" s="60"/>
      <c r="AT49" s="60">
        <v>1</v>
      </c>
      <c r="AU49" s="92"/>
      <c r="AV49" s="62"/>
      <c r="AW49" s="76">
        <f t="shared" si="3"/>
        <v>29</v>
      </c>
      <c r="AX49" s="63"/>
      <c r="AY49" s="62"/>
      <c r="AZ49" s="49" t="s">
        <v>96</v>
      </c>
      <c r="BA49" s="81">
        <f t="shared" si="4"/>
        <v>25</v>
      </c>
      <c r="BB49" s="62"/>
      <c r="BC49" s="98">
        <f t="shared" si="2"/>
        <v>0.8620689655172413</v>
      </c>
      <c r="BD49" s="63"/>
    </row>
    <row r="50" spans="1:56" s="12" customFormat="1" ht="15" customHeight="1">
      <c r="A50" s="57"/>
      <c r="B50" s="49" t="s">
        <v>59</v>
      </c>
      <c r="C50" s="49" t="s">
        <v>15</v>
      </c>
      <c r="D50" s="49" t="s">
        <v>12</v>
      </c>
      <c r="E50" s="58"/>
      <c r="F50" s="60" t="s">
        <v>23</v>
      </c>
      <c r="G50" s="60">
        <v>1</v>
      </c>
      <c r="H50" s="60">
        <v>2</v>
      </c>
      <c r="I50" s="60">
        <v>3</v>
      </c>
      <c r="J50" s="60"/>
      <c r="K50" s="60"/>
      <c r="L50" s="60">
        <v>5</v>
      </c>
      <c r="M50" s="60">
        <v>8</v>
      </c>
      <c r="N50" s="60" t="s">
        <v>23</v>
      </c>
      <c r="O50" s="60"/>
      <c r="P50" s="60">
        <v>1</v>
      </c>
      <c r="Q50" s="60">
        <v>11</v>
      </c>
      <c r="R50" s="60"/>
      <c r="S50" s="60"/>
      <c r="T50" s="60">
        <v>14</v>
      </c>
      <c r="U50" s="60">
        <v>1</v>
      </c>
      <c r="V50" s="60"/>
      <c r="W50" s="60">
        <v>1</v>
      </c>
      <c r="X50" s="60">
        <v>5</v>
      </c>
      <c r="Y50" s="60"/>
      <c r="Z50" s="60"/>
      <c r="AA50" s="60">
        <v>3</v>
      </c>
      <c r="AB50" s="60">
        <v>2</v>
      </c>
      <c r="AC50" s="60">
        <v>1</v>
      </c>
      <c r="AD50" s="60"/>
      <c r="AE50" s="60"/>
      <c r="AF50" s="60">
        <v>15</v>
      </c>
      <c r="AG50" s="60">
        <v>14</v>
      </c>
      <c r="AH50" s="60"/>
      <c r="AI50" s="60">
        <v>1</v>
      </c>
      <c r="AJ50" s="60">
        <v>1</v>
      </c>
      <c r="AK50" s="60"/>
      <c r="AL50" s="60">
        <v>2</v>
      </c>
      <c r="AM50" s="60">
        <v>1</v>
      </c>
      <c r="AN50" s="60">
        <v>1</v>
      </c>
      <c r="AO50" s="60">
        <v>3</v>
      </c>
      <c r="AP50" s="60">
        <v>18</v>
      </c>
      <c r="AQ50" s="60">
        <v>3</v>
      </c>
      <c r="AR50" s="60">
        <v>3</v>
      </c>
      <c r="AS50" s="60">
        <v>1</v>
      </c>
      <c r="AT50" s="60">
        <v>1</v>
      </c>
      <c r="AU50" s="92"/>
      <c r="AV50" s="62"/>
      <c r="AW50" s="76">
        <f t="shared" si="3"/>
        <v>29</v>
      </c>
      <c r="AX50" s="63"/>
      <c r="AY50" s="62"/>
      <c r="AZ50" s="49" t="s">
        <v>15</v>
      </c>
      <c r="BA50" s="81">
        <f t="shared" si="4"/>
        <v>19</v>
      </c>
      <c r="BB50" s="62"/>
      <c r="BC50" s="98">
        <f t="shared" si="2"/>
        <v>0.6551724137931034</v>
      </c>
      <c r="BD50" s="63"/>
    </row>
    <row r="51" spans="1:56" s="56" customFormat="1" ht="15" customHeight="1">
      <c r="A51" s="48"/>
      <c r="B51" s="49" t="s">
        <v>59</v>
      </c>
      <c r="C51" s="49" t="s">
        <v>97</v>
      </c>
      <c r="D51" s="49" t="s">
        <v>110</v>
      </c>
      <c r="E51" s="50"/>
      <c r="F51" s="60" t="s">
        <v>23</v>
      </c>
      <c r="G51" s="60">
        <v>2</v>
      </c>
      <c r="H51" s="60">
        <v>1</v>
      </c>
      <c r="I51" s="60">
        <v>15</v>
      </c>
      <c r="J51" s="60"/>
      <c r="K51" s="60"/>
      <c r="L51" s="60">
        <v>2</v>
      </c>
      <c r="M51" s="60">
        <v>13</v>
      </c>
      <c r="N51" s="60">
        <v>1</v>
      </c>
      <c r="O51" s="60"/>
      <c r="P51" s="60"/>
      <c r="Q51" s="60">
        <v>6</v>
      </c>
      <c r="R51" s="60">
        <v>1</v>
      </c>
      <c r="S51" s="60"/>
      <c r="T51" s="60"/>
      <c r="U51" s="60">
        <v>1</v>
      </c>
      <c r="V51" s="60"/>
      <c r="W51" s="60">
        <v>1</v>
      </c>
      <c r="X51" s="60">
        <v>5</v>
      </c>
      <c r="Y51" s="60"/>
      <c r="Z51" s="60"/>
      <c r="AA51" s="60"/>
      <c r="AB51" s="60"/>
      <c r="AC51" s="60">
        <v>6</v>
      </c>
      <c r="AD51" s="60">
        <v>2</v>
      </c>
      <c r="AE51" s="60">
        <v>14</v>
      </c>
      <c r="AF51" s="60">
        <v>11</v>
      </c>
      <c r="AG51" s="60">
        <v>10</v>
      </c>
      <c r="AH51" s="60"/>
      <c r="AI51" s="60">
        <v>1</v>
      </c>
      <c r="AJ51" s="60">
        <v>1</v>
      </c>
      <c r="AK51" s="60"/>
      <c r="AL51" s="60" t="s">
        <v>23</v>
      </c>
      <c r="AM51" s="60">
        <v>1</v>
      </c>
      <c r="AN51" s="60"/>
      <c r="AO51" s="60">
        <v>6</v>
      </c>
      <c r="AP51" s="60">
        <v>3</v>
      </c>
      <c r="AQ51" s="60" t="s">
        <v>23</v>
      </c>
      <c r="AR51" s="60">
        <v>1</v>
      </c>
      <c r="AS51" s="60"/>
      <c r="AT51" s="60"/>
      <c r="AU51" s="92"/>
      <c r="AV51" s="54"/>
      <c r="AW51" s="76">
        <f t="shared" si="3"/>
        <v>25</v>
      </c>
      <c r="AX51" s="55"/>
      <c r="AY51" s="54"/>
      <c r="AZ51" s="49" t="s">
        <v>97</v>
      </c>
      <c r="BA51" s="81">
        <f t="shared" si="4"/>
        <v>13</v>
      </c>
      <c r="BB51" s="54"/>
      <c r="BC51" s="98">
        <f t="shared" si="2"/>
        <v>0.52</v>
      </c>
      <c r="BD51" s="55"/>
    </row>
    <row r="52" spans="1:56" s="56" customFormat="1" ht="15" customHeight="1">
      <c r="A52" s="48"/>
      <c r="B52" s="49" t="s">
        <v>316</v>
      </c>
      <c r="C52" s="49" t="s">
        <v>315</v>
      </c>
      <c r="D52" s="49"/>
      <c r="E52" s="50"/>
      <c r="F52" s="60"/>
      <c r="G52" s="60">
        <v>4</v>
      </c>
      <c r="H52" s="60"/>
      <c r="I52" s="60">
        <v>4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92"/>
      <c r="AV52" s="54"/>
      <c r="AW52" s="76">
        <f t="shared" si="3"/>
        <v>2</v>
      </c>
      <c r="AX52" s="55"/>
      <c r="AY52" s="54"/>
      <c r="AZ52" s="49" t="s">
        <v>315</v>
      </c>
      <c r="BA52" s="81">
        <f t="shared" si="4"/>
        <v>0</v>
      </c>
      <c r="BB52" s="54"/>
      <c r="BC52" s="98">
        <f t="shared" si="2"/>
        <v>0</v>
      </c>
      <c r="BD52" s="55"/>
    </row>
    <row r="53" spans="1:56" s="56" customFormat="1" ht="15" customHeight="1">
      <c r="A53" s="48"/>
      <c r="B53" s="49" t="s">
        <v>373</v>
      </c>
      <c r="C53" s="49" t="s">
        <v>371</v>
      </c>
      <c r="D53" s="49"/>
      <c r="E53" s="5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>
        <v>3</v>
      </c>
      <c r="AT53" s="60"/>
      <c r="AU53" s="92"/>
      <c r="AV53" s="54"/>
      <c r="AW53" s="76">
        <f t="shared" si="3"/>
        <v>1</v>
      </c>
      <c r="AX53" s="55"/>
      <c r="AY53" s="54"/>
      <c r="AZ53" s="49" t="s">
        <v>371</v>
      </c>
      <c r="BA53" s="81">
        <f t="shared" si="4"/>
        <v>1</v>
      </c>
      <c r="BB53" s="54"/>
      <c r="BC53" s="98">
        <f t="shared" si="2"/>
        <v>1</v>
      </c>
      <c r="BD53" s="55"/>
    </row>
    <row r="54" spans="1:56" s="56" customFormat="1" ht="15" customHeight="1">
      <c r="A54" s="48"/>
      <c r="B54" s="49" t="s">
        <v>373</v>
      </c>
      <c r="C54" s="49" t="s">
        <v>93</v>
      </c>
      <c r="D54" s="49"/>
      <c r="E54" s="5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>
        <v>1</v>
      </c>
      <c r="AT54" s="60"/>
      <c r="AU54" s="92"/>
      <c r="AV54" s="54"/>
      <c r="AW54" s="76">
        <f t="shared" si="3"/>
        <v>1</v>
      </c>
      <c r="AX54" s="55"/>
      <c r="AY54" s="54"/>
      <c r="AZ54" s="49" t="s">
        <v>93</v>
      </c>
      <c r="BA54" s="81">
        <f t="shared" si="4"/>
        <v>1</v>
      </c>
      <c r="BB54" s="54"/>
      <c r="BC54" s="98">
        <f t="shared" si="2"/>
        <v>1</v>
      </c>
      <c r="BD54" s="55"/>
    </row>
    <row r="55" spans="1:56" s="56" customFormat="1" ht="15" customHeight="1">
      <c r="A55" s="48"/>
      <c r="B55" s="49" t="s">
        <v>373</v>
      </c>
      <c r="C55" s="49" t="s">
        <v>372</v>
      </c>
      <c r="D55" s="49"/>
      <c r="E55" s="5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>
        <v>4</v>
      </c>
      <c r="AT55" s="60"/>
      <c r="AU55" s="92"/>
      <c r="AV55" s="54"/>
      <c r="AW55" s="76">
        <f t="shared" si="3"/>
        <v>1</v>
      </c>
      <c r="AX55" s="55"/>
      <c r="AY55" s="54"/>
      <c r="AZ55" s="49" t="s">
        <v>372</v>
      </c>
      <c r="BA55" s="81">
        <f t="shared" si="4"/>
        <v>0</v>
      </c>
      <c r="BB55" s="54"/>
      <c r="BC55" s="98">
        <f t="shared" si="2"/>
        <v>0</v>
      </c>
      <c r="BD55" s="55"/>
    </row>
    <row r="56" spans="1:56" s="56" customFormat="1" ht="15" customHeight="1">
      <c r="A56" s="48"/>
      <c r="B56" s="49" t="s">
        <v>365</v>
      </c>
      <c r="C56" s="49" t="s">
        <v>98</v>
      </c>
      <c r="D56" s="49" t="s">
        <v>110</v>
      </c>
      <c r="E56" s="50"/>
      <c r="F56" s="60"/>
      <c r="G56" s="60"/>
      <c r="H56" s="60">
        <v>4</v>
      </c>
      <c r="I56" s="60"/>
      <c r="J56" s="60" t="s">
        <v>23</v>
      </c>
      <c r="K56" s="60"/>
      <c r="L56" s="60">
        <v>16</v>
      </c>
      <c r="M56" s="60" t="s">
        <v>23</v>
      </c>
      <c r="N56" s="60">
        <v>1</v>
      </c>
      <c r="O56" s="60"/>
      <c r="P56" s="60"/>
      <c r="Q56" s="60">
        <v>19</v>
      </c>
      <c r="R56" s="60"/>
      <c r="S56" s="60"/>
      <c r="T56" s="60">
        <v>29</v>
      </c>
      <c r="U56" s="60"/>
      <c r="V56" s="60"/>
      <c r="W56" s="60"/>
      <c r="X56" s="60"/>
      <c r="Y56" s="60"/>
      <c r="Z56" s="169"/>
      <c r="AA56" s="60"/>
      <c r="AB56" s="60"/>
      <c r="AC56" s="60">
        <v>12</v>
      </c>
      <c r="AD56" s="60"/>
      <c r="AE56" s="60"/>
      <c r="AF56" s="60"/>
      <c r="AG56" s="60"/>
      <c r="AH56" s="60">
        <v>9</v>
      </c>
      <c r="AI56" s="60">
        <v>2</v>
      </c>
      <c r="AJ56" s="60"/>
      <c r="AK56" s="60"/>
      <c r="AL56" s="60"/>
      <c r="AM56" s="60"/>
      <c r="AN56" s="60"/>
      <c r="AO56" s="60"/>
      <c r="AP56" s="60"/>
      <c r="AQ56" s="60">
        <v>8</v>
      </c>
      <c r="AR56" s="60" t="s">
        <v>23</v>
      </c>
      <c r="AS56" s="60"/>
      <c r="AT56" s="60"/>
      <c r="AU56" s="92"/>
      <c r="AV56" s="54"/>
      <c r="AW56" s="76">
        <f t="shared" si="3"/>
        <v>12</v>
      </c>
      <c r="AX56" s="55"/>
      <c r="AY56" s="54"/>
      <c r="AZ56" s="49" t="s">
        <v>98</v>
      </c>
      <c r="BA56" s="81">
        <f t="shared" si="4"/>
        <v>2</v>
      </c>
      <c r="BB56" s="54"/>
      <c r="BC56" s="98">
        <f t="shared" si="2"/>
        <v>0.16666666666666666</v>
      </c>
      <c r="BD56" s="55"/>
    </row>
    <row r="57" spans="1:56" s="12" customFormat="1" ht="15" customHeight="1">
      <c r="A57" s="57"/>
      <c r="B57" s="49" t="s">
        <v>61</v>
      </c>
      <c r="C57" s="49" t="s">
        <v>99</v>
      </c>
      <c r="D57" s="49" t="s">
        <v>29</v>
      </c>
      <c r="E57" s="58"/>
      <c r="F57" s="60">
        <v>6</v>
      </c>
      <c r="G57" s="60">
        <v>2</v>
      </c>
      <c r="H57" s="60"/>
      <c r="I57" s="60">
        <v>23</v>
      </c>
      <c r="J57" s="60" t="s">
        <v>23</v>
      </c>
      <c r="K57" s="60"/>
      <c r="L57" s="60"/>
      <c r="M57" s="60"/>
      <c r="N57" s="60">
        <v>3</v>
      </c>
      <c r="O57" s="60"/>
      <c r="P57" s="60">
        <v>4</v>
      </c>
      <c r="Q57" s="60">
        <v>11</v>
      </c>
      <c r="R57" s="60"/>
      <c r="S57" s="60"/>
      <c r="T57" s="60"/>
      <c r="U57" s="60"/>
      <c r="V57" s="60">
        <v>13</v>
      </c>
      <c r="W57" s="60"/>
      <c r="X57" s="60"/>
      <c r="Y57" s="60"/>
      <c r="Z57" s="60"/>
      <c r="AA57" s="60"/>
      <c r="AB57" s="60"/>
      <c r="AC57" s="60">
        <v>5</v>
      </c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92"/>
      <c r="AV57" s="62"/>
      <c r="AW57" s="76">
        <f t="shared" si="3"/>
        <v>9</v>
      </c>
      <c r="AX57" s="63"/>
      <c r="AY57" s="62"/>
      <c r="AZ57" s="49" t="s">
        <v>99</v>
      </c>
      <c r="BA57" s="81">
        <f t="shared" si="4"/>
        <v>2</v>
      </c>
      <c r="BB57" s="62"/>
      <c r="BC57" s="98">
        <f t="shared" si="2"/>
        <v>0.2222222222222222</v>
      </c>
      <c r="BD57" s="63"/>
    </row>
    <row r="58" spans="1:56" s="12" customFormat="1" ht="15" customHeight="1">
      <c r="A58" s="57"/>
      <c r="B58" s="49" t="s">
        <v>62</v>
      </c>
      <c r="C58" s="49" t="s">
        <v>31</v>
      </c>
      <c r="D58" s="49" t="s">
        <v>29</v>
      </c>
      <c r="E58" s="58"/>
      <c r="F58" s="60">
        <v>3</v>
      </c>
      <c r="G58" s="60"/>
      <c r="H58" s="60"/>
      <c r="I58" s="60"/>
      <c r="J58" s="60"/>
      <c r="K58" s="60"/>
      <c r="L58" s="60">
        <v>21</v>
      </c>
      <c r="M58" s="60">
        <v>8</v>
      </c>
      <c r="N58" s="60"/>
      <c r="O58" s="60"/>
      <c r="P58" s="60"/>
      <c r="Q58" s="60"/>
      <c r="R58" s="60"/>
      <c r="S58" s="60"/>
      <c r="T58" s="60">
        <v>58</v>
      </c>
      <c r="U58" s="60"/>
      <c r="V58" s="60"/>
      <c r="W58" s="60"/>
      <c r="X58" s="60"/>
      <c r="Y58" s="60"/>
      <c r="Z58" s="60"/>
      <c r="AA58" s="60">
        <v>7</v>
      </c>
      <c r="AB58" s="60"/>
      <c r="AC58" s="60">
        <v>20</v>
      </c>
      <c r="AD58" s="60">
        <v>3</v>
      </c>
      <c r="AE58" s="60">
        <v>18</v>
      </c>
      <c r="AF58" s="60">
        <v>25</v>
      </c>
      <c r="AG58" s="60">
        <v>8</v>
      </c>
      <c r="AH58" s="60"/>
      <c r="AI58" s="60"/>
      <c r="AJ58" s="60"/>
      <c r="AK58" s="60"/>
      <c r="AL58" s="60">
        <v>8</v>
      </c>
      <c r="AM58" s="60">
        <v>4</v>
      </c>
      <c r="AN58" s="60"/>
      <c r="AO58" s="60">
        <v>58</v>
      </c>
      <c r="AP58" s="60">
        <v>30</v>
      </c>
      <c r="AQ58" s="60"/>
      <c r="AR58" s="60"/>
      <c r="AS58" s="60"/>
      <c r="AT58" s="60"/>
      <c r="AU58" s="92"/>
      <c r="AV58" s="62"/>
      <c r="AW58" s="76">
        <f t="shared" si="3"/>
        <v>14</v>
      </c>
      <c r="AX58" s="63"/>
      <c r="AY58" s="62"/>
      <c r="AZ58" s="49" t="s">
        <v>31</v>
      </c>
      <c r="BA58" s="81">
        <f t="shared" si="4"/>
        <v>2</v>
      </c>
      <c r="BB58" s="62"/>
      <c r="BC58" s="98">
        <f t="shared" si="2"/>
        <v>0.14285714285714285</v>
      </c>
      <c r="BD58" s="63"/>
    </row>
    <row r="59" spans="1:56" s="12" customFormat="1" ht="15" customHeight="1">
      <c r="A59" s="57"/>
      <c r="B59" s="49" t="s">
        <v>63</v>
      </c>
      <c r="C59" s="49" t="s">
        <v>33</v>
      </c>
      <c r="D59" s="49" t="s">
        <v>24</v>
      </c>
      <c r="E59" s="58"/>
      <c r="F59" s="60"/>
      <c r="G59" s="60"/>
      <c r="H59" s="60"/>
      <c r="I59" s="60"/>
      <c r="J59" s="60">
        <v>2</v>
      </c>
      <c r="K59" s="60"/>
      <c r="L59" s="60"/>
      <c r="M59" s="60"/>
      <c r="N59" s="60" t="s">
        <v>23</v>
      </c>
      <c r="O59" s="60">
        <v>5</v>
      </c>
      <c r="P59" s="60" t="s">
        <v>23</v>
      </c>
      <c r="Q59" s="60"/>
      <c r="R59" s="60">
        <v>2</v>
      </c>
      <c r="S59" s="60">
        <v>3</v>
      </c>
      <c r="T59" s="60"/>
      <c r="U59" s="60" t="s">
        <v>23</v>
      </c>
      <c r="V59" s="60">
        <v>5</v>
      </c>
      <c r="W59" s="60">
        <v>4</v>
      </c>
      <c r="X59" s="60"/>
      <c r="Y59" s="60"/>
      <c r="Z59" s="60"/>
      <c r="AA59" s="60">
        <v>6</v>
      </c>
      <c r="AB59" s="60">
        <v>4</v>
      </c>
      <c r="AC59" s="60">
        <v>4</v>
      </c>
      <c r="AD59" s="60"/>
      <c r="AE59" s="60">
        <v>27</v>
      </c>
      <c r="AF59" s="60">
        <v>27</v>
      </c>
      <c r="AG59" s="60">
        <v>27</v>
      </c>
      <c r="AH59" s="60">
        <v>10</v>
      </c>
      <c r="AI59" s="60">
        <v>3</v>
      </c>
      <c r="AJ59" s="60">
        <v>4</v>
      </c>
      <c r="AK59" s="60"/>
      <c r="AL59" s="60"/>
      <c r="AM59" s="60"/>
      <c r="AN59" s="60">
        <v>4</v>
      </c>
      <c r="AO59" s="60"/>
      <c r="AP59" s="60"/>
      <c r="AQ59" s="60">
        <v>8</v>
      </c>
      <c r="AR59" s="60">
        <v>5</v>
      </c>
      <c r="AS59" s="60"/>
      <c r="AT59" s="60"/>
      <c r="AU59" s="92"/>
      <c r="AV59" s="62"/>
      <c r="AW59" s="76">
        <f t="shared" si="3"/>
        <v>21</v>
      </c>
      <c r="AX59" s="63"/>
      <c r="AY59" s="62"/>
      <c r="AZ59" s="49" t="s">
        <v>33</v>
      </c>
      <c r="BA59" s="81">
        <f t="shared" si="4"/>
        <v>4</v>
      </c>
      <c r="BB59" s="62"/>
      <c r="BC59" s="98">
        <f t="shared" si="2"/>
        <v>0.19047619047619047</v>
      </c>
      <c r="BD59" s="63"/>
    </row>
    <row r="60" spans="1:56" s="12" customFormat="1" ht="15" customHeight="1">
      <c r="A60" s="57"/>
      <c r="B60" s="49" t="s">
        <v>64</v>
      </c>
      <c r="C60" s="49" t="s">
        <v>100</v>
      </c>
      <c r="D60" s="49" t="s">
        <v>105</v>
      </c>
      <c r="E60" s="58"/>
      <c r="F60" s="60">
        <v>5</v>
      </c>
      <c r="G60" s="60">
        <v>1</v>
      </c>
      <c r="H60" s="60">
        <v>8</v>
      </c>
      <c r="I60" s="60">
        <v>6</v>
      </c>
      <c r="J60" s="60"/>
      <c r="K60" s="60"/>
      <c r="L60" s="60"/>
      <c r="M60" s="60"/>
      <c r="N60" s="60">
        <v>2</v>
      </c>
      <c r="O60" s="60">
        <v>6</v>
      </c>
      <c r="P60" s="60">
        <v>3</v>
      </c>
      <c r="Q60" s="60"/>
      <c r="R60" s="60">
        <v>2</v>
      </c>
      <c r="S60" s="60">
        <v>3</v>
      </c>
      <c r="T60" s="60"/>
      <c r="U60" s="60" t="s">
        <v>23</v>
      </c>
      <c r="V60" s="60">
        <v>2</v>
      </c>
      <c r="W60" s="60">
        <v>1</v>
      </c>
      <c r="X60" s="60">
        <v>7</v>
      </c>
      <c r="Y60" s="60"/>
      <c r="Z60" s="60"/>
      <c r="AA60" s="60">
        <v>11</v>
      </c>
      <c r="AB60" s="60">
        <v>8</v>
      </c>
      <c r="AC60" s="60">
        <v>18</v>
      </c>
      <c r="AD60" s="60">
        <v>2</v>
      </c>
      <c r="AE60" s="60">
        <v>22</v>
      </c>
      <c r="AF60" s="60">
        <v>14</v>
      </c>
      <c r="AG60" s="60">
        <v>18</v>
      </c>
      <c r="AH60" s="60">
        <v>15</v>
      </c>
      <c r="AI60" s="60"/>
      <c r="AJ60" s="60">
        <v>3</v>
      </c>
      <c r="AK60" s="60">
        <v>1</v>
      </c>
      <c r="AL60" s="60">
        <v>12</v>
      </c>
      <c r="AM60" s="60">
        <v>2</v>
      </c>
      <c r="AN60" s="60" t="s">
        <v>23</v>
      </c>
      <c r="AO60" s="60"/>
      <c r="AP60" s="60"/>
      <c r="AQ60" s="60"/>
      <c r="AR60" s="60">
        <v>8</v>
      </c>
      <c r="AS60" s="60"/>
      <c r="AT60" s="60"/>
      <c r="AU60" s="92"/>
      <c r="AV60" s="62"/>
      <c r="AW60" s="76">
        <f t="shared" si="3"/>
        <v>27</v>
      </c>
      <c r="AX60" s="63"/>
      <c r="AY60" s="62"/>
      <c r="AZ60" s="49" t="s">
        <v>100</v>
      </c>
      <c r="BA60" s="81">
        <f t="shared" si="4"/>
        <v>11</v>
      </c>
      <c r="BB60" s="62"/>
      <c r="BC60" s="98">
        <f t="shared" si="2"/>
        <v>0.4074074074074074</v>
      </c>
      <c r="BD60" s="63"/>
    </row>
    <row r="61" spans="1:56" s="12" customFormat="1" ht="15" customHeight="1">
      <c r="A61" s="57"/>
      <c r="B61" s="49" t="s">
        <v>64</v>
      </c>
      <c r="C61" s="49" t="s">
        <v>310</v>
      </c>
      <c r="D61" s="49" t="s">
        <v>330</v>
      </c>
      <c r="E61" s="58"/>
      <c r="F61" s="60">
        <v>4</v>
      </c>
      <c r="G61" s="60">
        <v>3</v>
      </c>
      <c r="H61" s="60">
        <v>5</v>
      </c>
      <c r="I61" s="60"/>
      <c r="J61" s="60"/>
      <c r="K61" s="60"/>
      <c r="L61" s="60"/>
      <c r="M61" s="60"/>
      <c r="N61" s="60" t="s">
        <v>23</v>
      </c>
      <c r="O61" s="60"/>
      <c r="P61" s="60">
        <v>6</v>
      </c>
      <c r="Q61" s="60"/>
      <c r="R61" s="60">
        <v>1</v>
      </c>
      <c r="S61" s="60">
        <v>3</v>
      </c>
      <c r="T61" s="60"/>
      <c r="U61" s="60"/>
      <c r="V61" s="60"/>
      <c r="W61" s="60"/>
      <c r="X61" s="60"/>
      <c r="Y61" s="60"/>
      <c r="Z61" s="60"/>
      <c r="AA61" s="60">
        <v>10</v>
      </c>
      <c r="AB61" s="60">
        <v>9</v>
      </c>
      <c r="AC61" s="60">
        <v>8</v>
      </c>
      <c r="AD61" s="60"/>
      <c r="AE61" s="60"/>
      <c r="AF61" s="60">
        <v>21</v>
      </c>
      <c r="AG61" s="60">
        <v>24</v>
      </c>
      <c r="AH61" s="60">
        <v>6</v>
      </c>
      <c r="AI61" s="60">
        <v>3</v>
      </c>
      <c r="AJ61" s="60"/>
      <c r="AK61" s="60"/>
      <c r="AL61" s="60">
        <v>7</v>
      </c>
      <c r="AM61" s="60">
        <v>4</v>
      </c>
      <c r="AN61" s="60"/>
      <c r="AO61" s="60"/>
      <c r="AP61" s="60"/>
      <c r="AQ61" s="60"/>
      <c r="AR61" s="60"/>
      <c r="AS61" s="60">
        <v>2</v>
      </c>
      <c r="AT61" s="60"/>
      <c r="AU61" s="92"/>
      <c r="AV61" s="62"/>
      <c r="AW61" s="76">
        <f t="shared" si="3"/>
        <v>17</v>
      </c>
      <c r="AX61" s="63"/>
      <c r="AY61" s="62"/>
      <c r="AZ61" s="49" t="s">
        <v>310</v>
      </c>
      <c r="BA61" s="81">
        <f t="shared" si="4"/>
        <v>5</v>
      </c>
      <c r="BB61" s="62"/>
      <c r="BC61" s="98">
        <f t="shared" si="2"/>
        <v>0.29411764705882354</v>
      </c>
      <c r="BD61" s="63"/>
    </row>
    <row r="62" spans="1:56" s="12" customFormat="1" ht="15" customHeight="1">
      <c r="A62" s="57"/>
      <c r="B62" s="49" t="s">
        <v>64</v>
      </c>
      <c r="C62" s="49" t="s">
        <v>101</v>
      </c>
      <c r="D62" s="49" t="s">
        <v>111</v>
      </c>
      <c r="E62" s="58"/>
      <c r="F62" s="60">
        <v>3</v>
      </c>
      <c r="G62" s="60">
        <v>7</v>
      </c>
      <c r="H62" s="60">
        <v>1</v>
      </c>
      <c r="I62" s="60">
        <v>20</v>
      </c>
      <c r="J62" s="60">
        <v>7</v>
      </c>
      <c r="K62" s="60"/>
      <c r="L62" s="60"/>
      <c r="M62" s="60"/>
      <c r="N62" s="60">
        <v>2</v>
      </c>
      <c r="O62" s="60">
        <v>1</v>
      </c>
      <c r="P62" s="60">
        <v>2</v>
      </c>
      <c r="Q62" s="60"/>
      <c r="R62" s="60">
        <v>2</v>
      </c>
      <c r="S62" s="60">
        <v>3</v>
      </c>
      <c r="T62" s="60">
        <v>70</v>
      </c>
      <c r="U62" s="60">
        <v>2</v>
      </c>
      <c r="V62" s="60">
        <v>3</v>
      </c>
      <c r="W62" s="60">
        <v>3</v>
      </c>
      <c r="X62" s="60">
        <v>27</v>
      </c>
      <c r="Y62" s="60"/>
      <c r="Z62" s="60"/>
      <c r="AA62" s="60">
        <v>6</v>
      </c>
      <c r="AB62" s="60">
        <v>6</v>
      </c>
      <c r="AC62" s="60">
        <v>17</v>
      </c>
      <c r="AD62" s="60">
        <v>2</v>
      </c>
      <c r="AE62" s="60">
        <v>39</v>
      </c>
      <c r="AF62" s="60">
        <v>28</v>
      </c>
      <c r="AG62" s="60">
        <v>42</v>
      </c>
      <c r="AH62" s="60">
        <v>8</v>
      </c>
      <c r="AI62" s="60" t="s">
        <v>23</v>
      </c>
      <c r="AJ62" s="60">
        <v>2</v>
      </c>
      <c r="AK62" s="60"/>
      <c r="AL62" s="60">
        <v>9</v>
      </c>
      <c r="AM62" s="60">
        <v>1</v>
      </c>
      <c r="AN62" s="60">
        <v>2</v>
      </c>
      <c r="AO62" s="60"/>
      <c r="AP62" s="60"/>
      <c r="AQ62" s="60"/>
      <c r="AR62" s="60">
        <v>8</v>
      </c>
      <c r="AS62" s="60"/>
      <c r="AT62" s="60">
        <v>7</v>
      </c>
      <c r="AU62" s="92"/>
      <c r="AV62" s="62"/>
      <c r="AW62" s="76">
        <f t="shared" si="3"/>
        <v>30</v>
      </c>
      <c r="AX62" s="63"/>
      <c r="AY62" s="62"/>
      <c r="AZ62" s="49" t="s">
        <v>101</v>
      </c>
      <c r="BA62" s="81">
        <f t="shared" si="4"/>
        <v>14</v>
      </c>
      <c r="BB62" s="62"/>
      <c r="BC62" s="98">
        <f t="shared" si="2"/>
        <v>0.4666666666666667</v>
      </c>
      <c r="BD62" s="63"/>
    </row>
    <row r="63" spans="1:56" s="12" customFormat="1" ht="15" customHeight="1">
      <c r="A63" s="57"/>
      <c r="B63" s="49" t="s">
        <v>65</v>
      </c>
      <c r="C63" s="49" t="s">
        <v>75</v>
      </c>
      <c r="D63" s="49" t="s">
        <v>11</v>
      </c>
      <c r="E63" s="58"/>
      <c r="F63" s="60"/>
      <c r="G63" s="60"/>
      <c r="H63" s="60"/>
      <c r="I63" s="60"/>
      <c r="J63" s="66"/>
      <c r="K63" s="60"/>
      <c r="L63" s="60"/>
      <c r="M63" s="60"/>
      <c r="N63" s="60"/>
      <c r="O63" s="60"/>
      <c r="P63" s="66"/>
      <c r="Q63" s="66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92"/>
      <c r="AV63" s="62"/>
      <c r="AW63" s="76">
        <f t="shared" si="3"/>
        <v>0</v>
      </c>
      <c r="AX63" s="63"/>
      <c r="AY63" s="62"/>
      <c r="AZ63" s="49" t="s">
        <v>75</v>
      </c>
      <c r="BA63" s="81">
        <f t="shared" si="4"/>
        <v>0</v>
      </c>
      <c r="BB63" s="62"/>
      <c r="BC63" s="98"/>
      <c r="BD63" s="63"/>
    </row>
    <row r="64" spans="1:56" s="12" customFormat="1" ht="15" customHeight="1">
      <c r="A64" s="57"/>
      <c r="B64" s="49" t="s">
        <v>321</v>
      </c>
      <c r="C64" s="49" t="s">
        <v>320</v>
      </c>
      <c r="D64" s="49" t="s">
        <v>16</v>
      </c>
      <c r="E64" s="58"/>
      <c r="F64" s="60"/>
      <c r="G64" s="60"/>
      <c r="H64" s="60" t="s">
        <v>23</v>
      </c>
      <c r="I64" s="60"/>
      <c r="J64" s="66">
        <v>7</v>
      </c>
      <c r="K64" s="60"/>
      <c r="L64" s="60"/>
      <c r="M64" s="60"/>
      <c r="N64" s="60">
        <v>2</v>
      </c>
      <c r="O64" s="60"/>
      <c r="P64" s="66"/>
      <c r="Q64" s="66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92"/>
      <c r="AV64" s="62"/>
      <c r="AW64" s="76">
        <f t="shared" si="3"/>
        <v>3</v>
      </c>
      <c r="AX64" s="63"/>
      <c r="AY64" s="62"/>
      <c r="AZ64" s="49" t="s">
        <v>320</v>
      </c>
      <c r="BA64" s="81">
        <f t="shared" si="4"/>
        <v>1</v>
      </c>
      <c r="BB64" s="62"/>
      <c r="BC64" s="98">
        <f t="shared" si="2"/>
        <v>0.3333333333333333</v>
      </c>
      <c r="BD64" s="63"/>
    </row>
    <row r="65" spans="1:56" s="12" customFormat="1" ht="15" customHeight="1">
      <c r="A65" s="57"/>
      <c r="B65" s="49" t="s">
        <v>66</v>
      </c>
      <c r="C65" s="49" t="s">
        <v>102</v>
      </c>
      <c r="D65" s="49" t="s">
        <v>108</v>
      </c>
      <c r="E65" s="58"/>
      <c r="F65" s="60">
        <v>7</v>
      </c>
      <c r="G65" s="60"/>
      <c r="H65" s="60"/>
      <c r="I65" s="60">
        <v>16</v>
      </c>
      <c r="J65" s="60">
        <v>16</v>
      </c>
      <c r="K65" s="60"/>
      <c r="L65" s="60"/>
      <c r="M65" s="60">
        <v>19</v>
      </c>
      <c r="N65" s="60">
        <v>1</v>
      </c>
      <c r="O65" s="60">
        <v>5</v>
      </c>
      <c r="P65" s="60">
        <v>1</v>
      </c>
      <c r="Q65" s="60">
        <v>19</v>
      </c>
      <c r="R65" s="60">
        <v>1</v>
      </c>
      <c r="S65" s="60" t="s">
        <v>23</v>
      </c>
      <c r="T65" s="60">
        <v>24</v>
      </c>
      <c r="U65" s="60"/>
      <c r="V65" s="60">
        <v>1</v>
      </c>
      <c r="W65" s="60">
        <v>2</v>
      </c>
      <c r="X65" s="60">
        <v>13</v>
      </c>
      <c r="Y65" s="60"/>
      <c r="Z65" s="60">
        <v>1</v>
      </c>
      <c r="AA65" s="60">
        <v>6</v>
      </c>
      <c r="AB65" s="60">
        <v>2</v>
      </c>
      <c r="AC65" s="60">
        <v>2</v>
      </c>
      <c r="AD65" s="60">
        <v>3</v>
      </c>
      <c r="AE65" s="60">
        <v>11</v>
      </c>
      <c r="AF65" s="60">
        <v>18</v>
      </c>
      <c r="AG65" s="60">
        <v>10</v>
      </c>
      <c r="AH65" s="60">
        <v>8</v>
      </c>
      <c r="AI65" s="60">
        <v>2</v>
      </c>
      <c r="AJ65" s="60">
        <v>2</v>
      </c>
      <c r="AK65" s="60"/>
      <c r="AL65" s="60">
        <v>8</v>
      </c>
      <c r="AM65" s="60">
        <v>1</v>
      </c>
      <c r="AN65" s="60">
        <v>3</v>
      </c>
      <c r="AO65" s="60">
        <v>10</v>
      </c>
      <c r="AP65" s="60">
        <v>36</v>
      </c>
      <c r="AQ65" s="60">
        <v>2</v>
      </c>
      <c r="AR65" s="60">
        <v>10</v>
      </c>
      <c r="AS65" s="60"/>
      <c r="AT65" s="60">
        <v>6</v>
      </c>
      <c r="AU65" s="92"/>
      <c r="AV65" s="62"/>
      <c r="AW65" s="76">
        <f t="shared" si="3"/>
        <v>33</v>
      </c>
      <c r="AX65" s="63"/>
      <c r="AY65" s="62"/>
      <c r="AZ65" s="49" t="s">
        <v>102</v>
      </c>
      <c r="BA65" s="81">
        <f t="shared" si="4"/>
        <v>14</v>
      </c>
      <c r="BB65" s="62"/>
      <c r="BC65" s="98">
        <f t="shared" si="2"/>
        <v>0.42424242424242425</v>
      </c>
      <c r="BD65" s="63"/>
    </row>
    <row r="66" spans="1:56" s="12" customFormat="1" ht="15" customHeight="1">
      <c r="A66" s="57"/>
      <c r="B66" s="49" t="s">
        <v>67</v>
      </c>
      <c r="C66" s="49" t="s">
        <v>103</v>
      </c>
      <c r="D66" s="49" t="s">
        <v>28</v>
      </c>
      <c r="E66" s="58"/>
      <c r="F66" s="60">
        <v>4</v>
      </c>
      <c r="G66" s="60">
        <v>10</v>
      </c>
      <c r="H66" s="60">
        <v>14</v>
      </c>
      <c r="I66" s="60">
        <v>13</v>
      </c>
      <c r="J66" s="60"/>
      <c r="K66" s="60"/>
      <c r="L66" s="60">
        <v>23</v>
      </c>
      <c r="M66" s="60"/>
      <c r="N66" s="60">
        <v>4</v>
      </c>
      <c r="O66" s="60">
        <v>5</v>
      </c>
      <c r="P66" s="60">
        <v>3</v>
      </c>
      <c r="Q66" s="60">
        <v>14</v>
      </c>
      <c r="R66" s="60"/>
      <c r="S66" s="60"/>
      <c r="T66" s="60">
        <v>34</v>
      </c>
      <c r="U66" s="60">
        <v>5</v>
      </c>
      <c r="V66" s="60">
        <v>1</v>
      </c>
      <c r="W66" s="60">
        <v>4</v>
      </c>
      <c r="X66" s="60">
        <v>25</v>
      </c>
      <c r="Y66" s="60"/>
      <c r="Z66" s="60"/>
      <c r="AA66" s="60">
        <v>4</v>
      </c>
      <c r="AB66" s="60"/>
      <c r="AC66" s="60">
        <v>3</v>
      </c>
      <c r="AD66" s="60">
        <v>3</v>
      </c>
      <c r="AE66" s="60">
        <v>15</v>
      </c>
      <c r="AF66" s="60">
        <v>14</v>
      </c>
      <c r="AG66" s="60">
        <v>27</v>
      </c>
      <c r="AH66" s="60">
        <v>7</v>
      </c>
      <c r="AI66" s="60">
        <v>4</v>
      </c>
      <c r="AJ66" s="60">
        <v>3</v>
      </c>
      <c r="AK66" s="60"/>
      <c r="AL66" s="60">
        <v>9</v>
      </c>
      <c r="AM66" s="60">
        <v>2</v>
      </c>
      <c r="AN66" s="60">
        <v>2</v>
      </c>
      <c r="AO66" s="60"/>
      <c r="AP66" s="60"/>
      <c r="AQ66" s="60">
        <v>7</v>
      </c>
      <c r="AR66" s="60">
        <v>6</v>
      </c>
      <c r="AS66" s="60"/>
      <c r="AT66" s="60"/>
      <c r="AU66" s="92"/>
      <c r="AV66" s="62"/>
      <c r="AW66" s="76">
        <f t="shared" si="3"/>
        <v>28</v>
      </c>
      <c r="AX66" s="63"/>
      <c r="AY66" s="62"/>
      <c r="AZ66" s="49" t="s">
        <v>103</v>
      </c>
      <c r="BA66" s="81">
        <f t="shared" si="4"/>
        <v>7</v>
      </c>
      <c r="BB66" s="62"/>
      <c r="BC66" s="98">
        <f t="shared" si="2"/>
        <v>0.25</v>
      </c>
      <c r="BD66" s="63"/>
    </row>
    <row r="67" spans="1:56" s="12" customFormat="1" ht="15" customHeight="1">
      <c r="A67" s="57"/>
      <c r="B67" s="49" t="s">
        <v>68</v>
      </c>
      <c r="C67" s="49" t="s">
        <v>94</v>
      </c>
      <c r="D67" s="49" t="s">
        <v>14</v>
      </c>
      <c r="E67" s="58"/>
      <c r="F67" s="60"/>
      <c r="G67" s="60">
        <v>2</v>
      </c>
      <c r="H67" s="60"/>
      <c r="I67" s="60"/>
      <c r="J67" s="60">
        <v>4</v>
      </c>
      <c r="K67" s="60"/>
      <c r="L67" s="60"/>
      <c r="M67" s="60"/>
      <c r="N67" s="60">
        <v>1</v>
      </c>
      <c r="O67" s="60"/>
      <c r="P67" s="60">
        <v>2</v>
      </c>
      <c r="Q67" s="60"/>
      <c r="R67" s="60"/>
      <c r="S67" s="60"/>
      <c r="T67" s="60"/>
      <c r="U67" s="60">
        <v>1</v>
      </c>
      <c r="V67" s="60"/>
      <c r="W67" s="60">
        <v>1</v>
      </c>
      <c r="X67" s="60"/>
      <c r="Y67" s="60">
        <v>1</v>
      </c>
      <c r="Z67" s="60"/>
      <c r="AA67" s="60"/>
      <c r="AB67" s="60"/>
      <c r="AC67" s="60">
        <v>7</v>
      </c>
      <c r="AD67" s="60"/>
      <c r="AE67" s="60"/>
      <c r="AF67" s="60"/>
      <c r="AG67" s="60"/>
      <c r="AH67" s="60"/>
      <c r="AI67" s="60">
        <v>2</v>
      </c>
      <c r="AJ67" s="60">
        <v>2</v>
      </c>
      <c r="AK67" s="60"/>
      <c r="AL67" s="60"/>
      <c r="AM67" s="60"/>
      <c r="AN67" s="60"/>
      <c r="AO67" s="60"/>
      <c r="AP67" s="60"/>
      <c r="AQ67" s="168"/>
      <c r="AR67" s="60"/>
      <c r="AS67" s="60"/>
      <c r="AT67" s="60"/>
      <c r="AU67" s="92"/>
      <c r="AV67" s="62"/>
      <c r="AW67" s="76">
        <f t="shared" si="3"/>
        <v>10</v>
      </c>
      <c r="AX67" s="63"/>
      <c r="AY67" s="62"/>
      <c r="AZ67" s="49" t="s">
        <v>94</v>
      </c>
      <c r="BA67" s="81">
        <f t="shared" si="4"/>
        <v>8</v>
      </c>
      <c r="BB67" s="62"/>
      <c r="BC67" s="98">
        <f t="shared" si="2"/>
        <v>0.8</v>
      </c>
      <c r="BD67" s="63"/>
    </row>
    <row r="68" spans="1:56" s="12" customFormat="1" ht="15" customHeight="1">
      <c r="A68" s="57"/>
      <c r="B68" s="49" t="s">
        <v>340</v>
      </c>
      <c r="C68" s="49" t="s">
        <v>341</v>
      </c>
      <c r="D68" s="49" t="s">
        <v>29</v>
      </c>
      <c r="E68" s="58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>
        <v>2</v>
      </c>
      <c r="T68" s="60"/>
      <c r="U68" s="60"/>
      <c r="V68" s="60"/>
      <c r="W68" s="60"/>
      <c r="X68" s="60"/>
      <c r="Y68" s="60"/>
      <c r="Z68" s="60"/>
      <c r="AA68" s="60"/>
      <c r="AB68" s="60"/>
      <c r="AC68" s="60">
        <v>5</v>
      </c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>
        <v>37</v>
      </c>
      <c r="AQ68" s="168"/>
      <c r="AR68" s="60"/>
      <c r="AS68" s="60"/>
      <c r="AT68" s="60"/>
      <c r="AU68" s="92"/>
      <c r="AV68" s="62"/>
      <c r="AW68" s="76">
        <f t="shared" si="3"/>
        <v>3</v>
      </c>
      <c r="AX68" s="63"/>
      <c r="AY68" s="62"/>
      <c r="AZ68" s="49" t="s">
        <v>341</v>
      </c>
      <c r="BA68" s="81">
        <f t="shared" si="4"/>
        <v>1</v>
      </c>
      <c r="BB68" s="62"/>
      <c r="BC68" s="98">
        <f>BA68/AW68</f>
        <v>0.3333333333333333</v>
      </c>
      <c r="BD68" s="63"/>
    </row>
    <row r="69" spans="1:56" s="12" customFormat="1" ht="15" customHeight="1">
      <c r="A69" s="57"/>
      <c r="B69" s="49" t="s">
        <v>69</v>
      </c>
      <c r="C69" s="49" t="s">
        <v>104</v>
      </c>
      <c r="D69" s="49" t="s">
        <v>111</v>
      </c>
      <c r="E69" s="58"/>
      <c r="F69" s="60">
        <v>2</v>
      </c>
      <c r="G69" s="60">
        <v>9</v>
      </c>
      <c r="H69" s="60">
        <v>6</v>
      </c>
      <c r="I69" s="60"/>
      <c r="J69" s="60">
        <v>8</v>
      </c>
      <c r="K69" s="60"/>
      <c r="L69" s="60"/>
      <c r="M69" s="60"/>
      <c r="N69" s="60">
        <v>1</v>
      </c>
      <c r="O69" s="60"/>
      <c r="P69" s="60">
        <v>1</v>
      </c>
      <c r="Q69" s="60"/>
      <c r="R69" s="60">
        <v>1</v>
      </c>
      <c r="S69" s="60">
        <v>2</v>
      </c>
      <c r="T69" s="60"/>
      <c r="U69" s="60">
        <v>1</v>
      </c>
      <c r="V69" s="60">
        <v>4</v>
      </c>
      <c r="W69" s="60">
        <v>4</v>
      </c>
      <c r="X69" s="60"/>
      <c r="Y69" s="60"/>
      <c r="Z69" s="60"/>
      <c r="AA69" s="60">
        <v>4</v>
      </c>
      <c r="AB69" s="60">
        <v>7</v>
      </c>
      <c r="AC69" s="60">
        <v>10</v>
      </c>
      <c r="AD69" s="60"/>
      <c r="AE69" s="60">
        <v>16</v>
      </c>
      <c r="AF69" s="60">
        <v>19</v>
      </c>
      <c r="AG69" s="60">
        <v>21</v>
      </c>
      <c r="AH69" s="60">
        <v>6</v>
      </c>
      <c r="AI69" s="60">
        <v>1</v>
      </c>
      <c r="AJ69" s="60">
        <v>1</v>
      </c>
      <c r="AK69" s="60"/>
      <c r="AL69" s="60"/>
      <c r="AM69" s="60"/>
      <c r="AN69" s="60"/>
      <c r="AO69" s="60"/>
      <c r="AP69" s="60"/>
      <c r="AQ69" s="60">
        <v>7</v>
      </c>
      <c r="AR69" s="60">
        <v>6</v>
      </c>
      <c r="AS69" s="60"/>
      <c r="AT69" s="60"/>
      <c r="AU69" s="92"/>
      <c r="AV69" s="62"/>
      <c r="AW69" s="76">
        <f t="shared" si="3"/>
        <v>22</v>
      </c>
      <c r="AX69" s="63"/>
      <c r="AY69" s="62"/>
      <c r="AZ69" s="49" t="s">
        <v>104</v>
      </c>
      <c r="BA69" s="81">
        <f t="shared" si="4"/>
        <v>8</v>
      </c>
      <c r="BB69" s="62"/>
      <c r="BC69" s="98">
        <f>BA69/AW69</f>
        <v>0.36363636363636365</v>
      </c>
      <c r="BD69" s="63"/>
    </row>
    <row r="70" spans="1:56" s="12" customFormat="1" ht="15" customHeight="1" thickBot="1">
      <c r="A70" s="57"/>
      <c r="B70" s="49"/>
      <c r="C70" s="49"/>
      <c r="D70" s="49"/>
      <c r="E70" s="58"/>
      <c r="F70" s="69"/>
      <c r="G70" s="7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2"/>
      <c r="X70" s="72"/>
      <c r="Y70" s="71"/>
      <c r="Z70" s="71"/>
      <c r="AA70" s="71"/>
      <c r="AB70" s="71"/>
      <c r="AC70" s="71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93"/>
      <c r="AV70" s="62"/>
      <c r="AW70" s="76"/>
      <c r="AX70" s="63"/>
      <c r="AY70" s="62"/>
      <c r="AZ70" s="62"/>
      <c r="BA70" s="81"/>
      <c r="BB70" s="62"/>
      <c r="BC70" s="99"/>
      <c r="BD70" s="63"/>
    </row>
    <row r="71" spans="1:57" ht="6" customHeight="1" thickBot="1">
      <c r="A71" s="2"/>
      <c r="B71" s="3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3"/>
      <c r="AW71" s="18"/>
      <c r="AX71" s="4"/>
      <c r="AY71" s="3"/>
      <c r="AZ71" s="3"/>
      <c r="BA71" s="18"/>
      <c r="BB71" s="18"/>
      <c r="BC71" s="18"/>
      <c r="BD71" s="4"/>
      <c r="BE71" s="1"/>
    </row>
    <row r="72" spans="1:56" s="12" customFormat="1" ht="19.5" customHeight="1" thickBot="1">
      <c r="A72" s="57"/>
      <c r="B72" s="265" t="s">
        <v>19</v>
      </c>
      <c r="C72" s="266"/>
      <c r="D72" s="267"/>
      <c r="E72" s="58"/>
      <c r="F72" s="87">
        <f aca="true" t="shared" si="5" ref="F72:AU72">COUNTA(F7:F69)</f>
        <v>26</v>
      </c>
      <c r="G72" s="87">
        <f t="shared" si="5"/>
        <v>24</v>
      </c>
      <c r="H72" s="87">
        <f t="shared" si="5"/>
        <v>22</v>
      </c>
      <c r="I72" s="87">
        <f t="shared" si="5"/>
        <v>13</v>
      </c>
      <c r="J72" s="87">
        <f t="shared" si="5"/>
        <v>24</v>
      </c>
      <c r="K72" s="87">
        <f t="shared" si="5"/>
        <v>2</v>
      </c>
      <c r="L72" s="87">
        <f t="shared" si="5"/>
        <v>20</v>
      </c>
      <c r="M72" s="87">
        <f t="shared" si="5"/>
        <v>19</v>
      </c>
      <c r="N72" s="87">
        <f t="shared" si="5"/>
        <v>28</v>
      </c>
      <c r="O72" s="87">
        <f t="shared" si="5"/>
        <v>22</v>
      </c>
      <c r="P72" s="87">
        <f t="shared" si="5"/>
        <v>29</v>
      </c>
      <c r="Q72" s="87">
        <f t="shared" si="5"/>
        <v>21</v>
      </c>
      <c r="R72" s="87">
        <f t="shared" si="5"/>
        <v>15</v>
      </c>
      <c r="S72" s="87">
        <f t="shared" si="5"/>
        <v>18</v>
      </c>
      <c r="T72" s="87">
        <f t="shared" si="5"/>
        <v>20</v>
      </c>
      <c r="U72" s="87">
        <f t="shared" si="5"/>
        <v>26</v>
      </c>
      <c r="V72" s="87">
        <f t="shared" si="5"/>
        <v>12</v>
      </c>
      <c r="W72" s="87">
        <f t="shared" si="5"/>
        <v>22</v>
      </c>
      <c r="X72" s="87">
        <f t="shared" si="5"/>
        <v>23</v>
      </c>
      <c r="Y72" s="87">
        <f t="shared" si="5"/>
        <v>5</v>
      </c>
      <c r="Z72" s="87">
        <f t="shared" si="5"/>
        <v>2</v>
      </c>
      <c r="AA72" s="87">
        <f t="shared" si="5"/>
        <v>19</v>
      </c>
      <c r="AB72" s="87">
        <f t="shared" si="5"/>
        <v>16</v>
      </c>
      <c r="AC72" s="87">
        <f t="shared" si="5"/>
        <v>31</v>
      </c>
      <c r="AD72" s="87">
        <f t="shared" si="5"/>
        <v>24</v>
      </c>
      <c r="AE72" s="87">
        <f t="shared" si="5"/>
        <v>17</v>
      </c>
      <c r="AF72" s="87">
        <f t="shared" si="5"/>
        <v>21</v>
      </c>
      <c r="AG72" s="87">
        <f t="shared" si="5"/>
        <v>24</v>
      </c>
      <c r="AH72" s="87">
        <f t="shared" si="5"/>
        <v>21</v>
      </c>
      <c r="AI72" s="87">
        <f t="shared" si="5"/>
        <v>24</v>
      </c>
      <c r="AJ72" s="87">
        <f t="shared" si="5"/>
        <v>26</v>
      </c>
      <c r="AK72" s="87">
        <f t="shared" si="5"/>
        <v>4</v>
      </c>
      <c r="AL72" s="87">
        <f t="shared" si="5"/>
        <v>17</v>
      </c>
      <c r="AM72" s="87">
        <f t="shared" si="5"/>
        <v>19</v>
      </c>
      <c r="AN72" s="87">
        <f>COUNTA(AN7:AN69)</f>
        <v>15</v>
      </c>
      <c r="AO72" s="87">
        <f>COUNTA(AO7:AO69)</f>
        <v>16</v>
      </c>
      <c r="AP72" s="87">
        <f>COUNTA(AP7:AP69)</f>
        <v>15</v>
      </c>
      <c r="AQ72" s="87">
        <f>COUNTA(AQ7:AQ69)</f>
        <v>20</v>
      </c>
      <c r="AR72" s="87">
        <f>COUNTA(AR7:AR69)</f>
        <v>22</v>
      </c>
      <c r="AS72" s="87">
        <f t="shared" si="5"/>
        <v>11</v>
      </c>
      <c r="AT72" s="87">
        <f t="shared" si="5"/>
        <v>12</v>
      </c>
      <c r="AU72" s="87">
        <f t="shared" si="5"/>
        <v>0</v>
      </c>
      <c r="AV72" s="85"/>
      <c r="AW72" s="88">
        <f>SUM(F72:AU72)</f>
        <v>767</v>
      </c>
      <c r="AX72" s="63"/>
      <c r="AY72" s="62"/>
      <c r="AZ72" s="62"/>
      <c r="BA72" s="86">
        <f>SUM(BA7:BA69)</f>
        <v>344</v>
      </c>
      <c r="BB72" s="62"/>
      <c r="BC72" s="100">
        <f>BA72/AW72</f>
        <v>0.4485006518904824</v>
      </c>
      <c r="BD72" s="63"/>
    </row>
    <row r="73" spans="1:57" ht="5.25" customHeight="1" thickBot="1">
      <c r="A73" s="2"/>
      <c r="B73" s="3"/>
      <c r="C73" s="3"/>
      <c r="D73" s="5"/>
      <c r="E73" s="5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6"/>
      <c r="AW73" s="77"/>
      <c r="AX73" s="4"/>
      <c r="AY73" s="3"/>
      <c r="AZ73" s="3"/>
      <c r="BA73" s="18"/>
      <c r="BB73" s="3"/>
      <c r="BC73" s="62"/>
      <c r="BD73" s="4"/>
      <c r="BE73" s="1"/>
    </row>
    <row r="74" spans="1:56" s="12" customFormat="1" ht="18.75" customHeight="1" thickBot="1">
      <c r="A74" s="57"/>
      <c r="B74" s="265" t="s">
        <v>209</v>
      </c>
      <c r="C74" s="266"/>
      <c r="D74" s="267"/>
      <c r="E74" s="58"/>
      <c r="F74" s="89">
        <f aca="true" t="shared" si="6" ref="F74:AU74">COUNTIF(F7:F69,"&lt;4")</f>
        <v>9</v>
      </c>
      <c r="G74" s="89">
        <f t="shared" si="6"/>
        <v>10</v>
      </c>
      <c r="H74" s="89">
        <f t="shared" si="6"/>
        <v>6</v>
      </c>
      <c r="I74" s="89">
        <f t="shared" si="6"/>
        <v>2</v>
      </c>
      <c r="J74" s="89">
        <f t="shared" si="6"/>
        <v>5</v>
      </c>
      <c r="K74" s="89">
        <f t="shared" si="6"/>
        <v>0</v>
      </c>
      <c r="L74" s="89">
        <f t="shared" si="6"/>
        <v>5</v>
      </c>
      <c r="M74" s="89">
        <f t="shared" si="6"/>
        <v>2</v>
      </c>
      <c r="N74" s="89">
        <f t="shared" si="6"/>
        <v>18</v>
      </c>
      <c r="O74" s="89">
        <f t="shared" si="6"/>
        <v>13</v>
      </c>
      <c r="P74" s="89">
        <f t="shared" si="6"/>
        <v>19</v>
      </c>
      <c r="Q74" s="89">
        <f t="shared" si="6"/>
        <v>6</v>
      </c>
      <c r="R74" s="89">
        <f t="shared" si="6"/>
        <v>12</v>
      </c>
      <c r="S74" s="89">
        <f t="shared" si="6"/>
        <v>17</v>
      </c>
      <c r="T74" s="89">
        <f t="shared" si="6"/>
        <v>4</v>
      </c>
      <c r="U74" s="89">
        <f t="shared" si="6"/>
        <v>19</v>
      </c>
      <c r="V74" s="89">
        <f t="shared" si="6"/>
        <v>7</v>
      </c>
      <c r="W74" s="89">
        <f t="shared" si="6"/>
        <v>16</v>
      </c>
      <c r="X74" s="89">
        <f t="shared" si="6"/>
        <v>4</v>
      </c>
      <c r="Y74" s="89">
        <f t="shared" si="6"/>
        <v>2</v>
      </c>
      <c r="Z74" s="89">
        <f t="shared" si="6"/>
        <v>2</v>
      </c>
      <c r="AA74" s="89">
        <f t="shared" si="6"/>
        <v>7</v>
      </c>
      <c r="AB74" s="89">
        <f t="shared" si="6"/>
        <v>4</v>
      </c>
      <c r="AC74" s="89">
        <f t="shared" si="6"/>
        <v>12</v>
      </c>
      <c r="AD74" s="89">
        <f t="shared" si="6"/>
        <v>20</v>
      </c>
      <c r="AE74" s="89">
        <f t="shared" si="6"/>
        <v>2</v>
      </c>
      <c r="AF74" s="89">
        <f t="shared" si="6"/>
        <v>4</v>
      </c>
      <c r="AG74" s="89">
        <f t="shared" si="6"/>
        <v>1</v>
      </c>
      <c r="AH74" s="89">
        <f t="shared" si="6"/>
        <v>3</v>
      </c>
      <c r="AI74" s="89">
        <f t="shared" si="6"/>
        <v>19</v>
      </c>
      <c r="AJ74" s="89">
        <f t="shared" si="6"/>
        <v>24</v>
      </c>
      <c r="AK74" s="89">
        <f t="shared" si="6"/>
        <v>3</v>
      </c>
      <c r="AL74" s="89">
        <f t="shared" si="6"/>
        <v>6</v>
      </c>
      <c r="AM74" s="89">
        <f t="shared" si="6"/>
        <v>16</v>
      </c>
      <c r="AN74" s="89">
        <f>COUNTIF(AN7:AN69,"&lt;4")</f>
        <v>11</v>
      </c>
      <c r="AO74" s="89">
        <f>COUNTIF(AO7:AO69,"&lt;4")</f>
        <v>4</v>
      </c>
      <c r="AP74" s="89">
        <f>COUNTIF(AP7:AP69,"&lt;4")</f>
        <v>4</v>
      </c>
      <c r="AQ74" s="89">
        <f>COUNTIF(AQ7:AQ69,"&lt;4")</f>
        <v>9</v>
      </c>
      <c r="AR74" s="89">
        <f>COUNTIF(AR7:AR69,"&lt;4")</f>
        <v>4</v>
      </c>
      <c r="AS74" s="89">
        <f t="shared" si="6"/>
        <v>6</v>
      </c>
      <c r="AT74" s="89">
        <f t="shared" si="6"/>
        <v>7</v>
      </c>
      <c r="AU74" s="89">
        <f t="shared" si="6"/>
        <v>0</v>
      </c>
      <c r="AV74" s="85"/>
      <c r="AW74" s="86">
        <f>SUM(F74:AU74)</f>
        <v>344</v>
      </c>
      <c r="AX74" s="63"/>
      <c r="AY74" s="62"/>
      <c r="AZ74" s="62"/>
      <c r="BA74" s="62"/>
      <c r="BB74" s="62"/>
      <c r="BC74" s="62"/>
      <c r="BD74" s="63"/>
    </row>
    <row r="75" spans="1:57" ht="6.75" customHeight="1" thickBot="1">
      <c r="A75" s="7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8"/>
      <c r="AW75" s="78"/>
      <c r="AX75" s="10"/>
      <c r="AY75" s="8"/>
      <c r="AZ75" s="8"/>
      <c r="BA75" s="78"/>
      <c r="BB75" s="78"/>
      <c r="BC75" s="78"/>
      <c r="BD75" s="95"/>
      <c r="BE75" s="1"/>
    </row>
    <row r="76" spans="49:57" ht="14.25" thickBot="1" thickTop="1">
      <c r="AW76" s="1"/>
      <c r="AX76" s="79"/>
      <c r="AY76" s="1"/>
      <c r="BB76" s="79"/>
      <c r="BC76" s="1"/>
      <c r="BD76" s="84"/>
      <c r="BE76" s="1"/>
    </row>
    <row r="77" spans="4:51" s="56" customFormat="1" ht="15.75" customHeight="1" thickBot="1">
      <c r="D77" s="102"/>
      <c r="E77" s="102"/>
      <c r="F77" s="285" t="s">
        <v>224</v>
      </c>
      <c r="G77" s="286"/>
      <c r="H77" s="286"/>
      <c r="I77" s="287"/>
      <c r="J77" s="102"/>
      <c r="K77" s="294" t="s">
        <v>234</v>
      </c>
      <c r="L77" s="295"/>
      <c r="M77" s="295"/>
      <c r="N77" s="295"/>
      <c r="O77" s="296"/>
      <c r="P77" s="102"/>
      <c r="Q77" s="174" t="s">
        <v>380</v>
      </c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6"/>
      <c r="AD77" s="102"/>
      <c r="AE77" s="201" t="s">
        <v>375</v>
      </c>
      <c r="AF77" s="199"/>
      <c r="AG77" s="200"/>
      <c r="AH77" s="304" t="s">
        <v>287</v>
      </c>
      <c r="AI77" s="305"/>
      <c r="AJ77" s="305"/>
      <c r="AK77" s="305"/>
      <c r="AL77" s="310"/>
      <c r="AM77" s="304" t="s">
        <v>281</v>
      </c>
      <c r="AN77" s="305"/>
      <c r="AO77" s="305"/>
      <c r="AP77" s="305"/>
      <c r="AQ77" s="305"/>
      <c r="AR77" s="306"/>
      <c r="AS77" s="179"/>
      <c r="AT77" s="180"/>
      <c r="AU77" s="179"/>
      <c r="AV77" s="179"/>
      <c r="AW77" s="180"/>
      <c r="AX77" s="179"/>
      <c r="AY77" s="181"/>
    </row>
    <row r="78" spans="4:51" s="12" customFormat="1" ht="15.75" customHeight="1">
      <c r="D78" s="101"/>
      <c r="E78" s="101"/>
      <c r="F78" s="300"/>
      <c r="G78" s="301"/>
      <c r="H78" s="301"/>
      <c r="I78" s="302"/>
      <c r="J78" s="101"/>
      <c r="K78" s="103" t="s">
        <v>228</v>
      </c>
      <c r="L78" s="104" t="s">
        <v>229</v>
      </c>
      <c r="M78" s="104" t="s">
        <v>230</v>
      </c>
      <c r="N78" s="104" t="s">
        <v>231</v>
      </c>
      <c r="O78" s="105" t="s">
        <v>232</v>
      </c>
      <c r="P78" s="101"/>
      <c r="Q78" s="106" t="s">
        <v>228</v>
      </c>
      <c r="R78" s="107" t="s">
        <v>229</v>
      </c>
      <c r="S78" s="284" t="s">
        <v>230</v>
      </c>
      <c r="T78" s="284"/>
      <c r="U78" s="107" t="s">
        <v>231</v>
      </c>
      <c r="V78" s="108" t="s">
        <v>232</v>
      </c>
      <c r="W78" s="109"/>
      <c r="X78" s="106" t="s">
        <v>228</v>
      </c>
      <c r="Y78" s="107" t="s">
        <v>229</v>
      </c>
      <c r="Z78" s="284" t="s">
        <v>230</v>
      </c>
      <c r="AA78" s="284"/>
      <c r="AB78" s="107" t="s">
        <v>231</v>
      </c>
      <c r="AC78" s="108" t="s">
        <v>232</v>
      </c>
      <c r="AD78" s="101"/>
      <c r="AE78" s="313" t="s">
        <v>286</v>
      </c>
      <c r="AF78" s="308"/>
      <c r="AG78" s="308"/>
      <c r="AH78" s="307"/>
      <c r="AI78" s="308"/>
      <c r="AJ78" s="308"/>
      <c r="AK78" s="308"/>
      <c r="AL78" s="311"/>
      <c r="AM78" s="307"/>
      <c r="AN78" s="308"/>
      <c r="AO78" s="308"/>
      <c r="AP78" s="308"/>
      <c r="AQ78" s="308"/>
      <c r="AR78" s="309"/>
      <c r="AS78" s="180"/>
      <c r="AT78" s="139"/>
      <c r="AU78" s="139"/>
      <c r="AV78" s="180"/>
      <c r="AW78" s="139"/>
      <c r="AX78" s="181"/>
      <c r="AY78" s="139"/>
    </row>
    <row r="79" spans="4:51" s="12" customFormat="1" ht="15.75" customHeight="1">
      <c r="D79" s="101"/>
      <c r="E79" s="101"/>
      <c r="F79" s="112"/>
      <c r="G79" s="113"/>
      <c r="H79" s="113"/>
      <c r="I79" s="114"/>
      <c r="J79" s="101"/>
      <c r="K79" s="110">
        <v>2</v>
      </c>
      <c r="L79" s="104">
        <v>7380</v>
      </c>
      <c r="M79" s="104" t="s">
        <v>59</v>
      </c>
      <c r="N79" s="104" t="s">
        <v>96</v>
      </c>
      <c r="O79" s="105" t="s">
        <v>30</v>
      </c>
      <c r="P79" s="101"/>
      <c r="Q79" s="110" t="s">
        <v>386</v>
      </c>
      <c r="R79" s="165">
        <v>6847</v>
      </c>
      <c r="S79" s="261" t="s">
        <v>59</v>
      </c>
      <c r="T79" s="261"/>
      <c r="U79" s="104" t="s">
        <v>15</v>
      </c>
      <c r="V79" s="105" t="s">
        <v>12</v>
      </c>
      <c r="W79" s="109"/>
      <c r="X79" s="103" t="s">
        <v>407</v>
      </c>
      <c r="Y79" s="104">
        <v>3497</v>
      </c>
      <c r="Z79" s="261" t="s">
        <v>64</v>
      </c>
      <c r="AA79" s="261"/>
      <c r="AB79" s="104" t="s">
        <v>101</v>
      </c>
      <c r="AC79" s="105" t="s">
        <v>111</v>
      </c>
      <c r="AD79" s="101"/>
      <c r="AE79" s="312" t="s">
        <v>283</v>
      </c>
      <c r="AF79" s="252"/>
      <c r="AG79" s="252"/>
      <c r="AH79" s="193"/>
      <c r="AI79" s="252" t="s">
        <v>283</v>
      </c>
      <c r="AJ79" s="252"/>
      <c r="AK79" s="252"/>
      <c r="AL79" s="194"/>
      <c r="AM79" s="303" t="s">
        <v>283</v>
      </c>
      <c r="AN79" s="252"/>
      <c r="AO79" s="252"/>
      <c r="AP79" s="252"/>
      <c r="AQ79" s="252"/>
      <c r="AR79" s="182"/>
      <c r="AS79" s="180"/>
      <c r="AT79" s="139"/>
      <c r="AU79" s="139"/>
      <c r="AV79" s="180"/>
      <c r="AW79" s="139"/>
      <c r="AX79" s="181"/>
      <c r="AY79" s="139"/>
    </row>
    <row r="80" spans="4:51" s="12" customFormat="1" ht="15.75" customHeight="1">
      <c r="D80" s="101"/>
      <c r="E80" s="101"/>
      <c r="F80" s="112"/>
      <c r="G80" s="113"/>
      <c r="H80" s="113"/>
      <c r="I80" s="114"/>
      <c r="J80" s="101"/>
      <c r="K80" s="110">
        <v>1</v>
      </c>
      <c r="L80" s="104">
        <v>14535</v>
      </c>
      <c r="M80" s="104" t="s">
        <v>57</v>
      </c>
      <c r="N80" s="104" t="s">
        <v>90</v>
      </c>
      <c r="O80" s="105" t="s">
        <v>24</v>
      </c>
      <c r="P80" s="101"/>
      <c r="Q80" s="110" t="s">
        <v>389</v>
      </c>
      <c r="R80" s="165">
        <v>6119</v>
      </c>
      <c r="S80" s="261" t="s">
        <v>58</v>
      </c>
      <c r="T80" s="261"/>
      <c r="U80" s="104" t="s">
        <v>94</v>
      </c>
      <c r="V80" s="105" t="s">
        <v>331</v>
      </c>
      <c r="W80" s="109"/>
      <c r="X80" s="103" t="s">
        <v>404</v>
      </c>
      <c r="Y80" s="104">
        <v>3372</v>
      </c>
      <c r="Z80" s="261" t="s">
        <v>40</v>
      </c>
      <c r="AA80" s="261"/>
      <c r="AB80" s="104" t="s">
        <v>71</v>
      </c>
      <c r="AC80" s="105" t="s">
        <v>27</v>
      </c>
      <c r="AD80" s="101"/>
      <c r="AE80" s="183">
        <v>1</v>
      </c>
      <c r="AF80" s="133" t="s">
        <v>69</v>
      </c>
      <c r="AG80" s="133" t="s">
        <v>104</v>
      </c>
      <c r="AH80" s="193"/>
      <c r="AI80" s="133">
        <v>1</v>
      </c>
      <c r="AJ80" s="133" t="s">
        <v>59</v>
      </c>
      <c r="AK80" s="133" t="s">
        <v>35</v>
      </c>
      <c r="AL80" s="194"/>
      <c r="AM80" s="189">
        <v>3</v>
      </c>
      <c r="AN80" s="133" t="s">
        <v>57</v>
      </c>
      <c r="AO80" s="133"/>
      <c r="AP80" s="133"/>
      <c r="AQ80" s="133" t="s">
        <v>90</v>
      </c>
      <c r="AR80" s="184"/>
      <c r="AS80" s="180"/>
      <c r="AT80" s="139"/>
      <c r="AU80" s="139"/>
      <c r="AV80" s="180"/>
      <c r="AW80" s="139"/>
      <c r="AX80" s="181"/>
      <c r="AY80" s="139"/>
    </row>
    <row r="81" spans="4:51" s="12" customFormat="1" ht="15.75" customHeight="1">
      <c r="D81" s="101"/>
      <c r="E81" s="101"/>
      <c r="F81" s="122" t="s">
        <v>444</v>
      </c>
      <c r="G81" s="113"/>
      <c r="H81" s="113"/>
      <c r="I81" s="114"/>
      <c r="J81" s="101"/>
      <c r="K81" s="103"/>
      <c r="L81" s="104"/>
      <c r="M81" s="104"/>
      <c r="N81" s="104"/>
      <c r="O81" s="105"/>
      <c r="P81" s="101"/>
      <c r="Q81" s="170" t="s">
        <v>390</v>
      </c>
      <c r="R81" s="165">
        <v>5966</v>
      </c>
      <c r="S81" s="261" t="s">
        <v>57</v>
      </c>
      <c r="T81" s="261"/>
      <c r="U81" s="104" t="s">
        <v>32</v>
      </c>
      <c r="V81" s="105" t="s">
        <v>13</v>
      </c>
      <c r="W81" s="109"/>
      <c r="X81" s="103" t="s">
        <v>413</v>
      </c>
      <c r="Y81" s="104">
        <v>3314</v>
      </c>
      <c r="Z81" s="261" t="s">
        <v>62</v>
      </c>
      <c r="AA81" s="261"/>
      <c r="AB81" s="104" t="s">
        <v>31</v>
      </c>
      <c r="AC81" s="105" t="s">
        <v>29</v>
      </c>
      <c r="AD81" s="101"/>
      <c r="AE81" s="183">
        <v>1</v>
      </c>
      <c r="AF81" s="133" t="s">
        <v>68</v>
      </c>
      <c r="AG81" s="133" t="s">
        <v>94</v>
      </c>
      <c r="AH81" s="193"/>
      <c r="AI81" s="133">
        <v>1</v>
      </c>
      <c r="AJ81" s="133" t="s">
        <v>432</v>
      </c>
      <c r="AK81" s="133" t="s">
        <v>97</v>
      </c>
      <c r="AL81" s="194"/>
      <c r="AM81" s="190"/>
      <c r="AN81" s="139"/>
      <c r="AO81" s="139"/>
      <c r="AP81" s="139"/>
      <c r="AQ81" s="139"/>
      <c r="AR81" s="182"/>
      <c r="AS81" s="180"/>
      <c r="AT81" s="139"/>
      <c r="AU81" s="139"/>
      <c r="AV81" s="180"/>
      <c r="AW81" s="139"/>
      <c r="AX81" s="181"/>
      <c r="AY81" s="139"/>
    </row>
    <row r="82" spans="4:51" s="12" customFormat="1" ht="15.75" customHeight="1">
      <c r="D82" s="101"/>
      <c r="E82" s="101"/>
      <c r="F82" s="112"/>
      <c r="G82" s="113"/>
      <c r="H82" s="113"/>
      <c r="I82" s="114"/>
      <c r="J82" s="101"/>
      <c r="K82" s="103"/>
      <c r="L82" s="104"/>
      <c r="M82" s="104"/>
      <c r="N82" s="104"/>
      <c r="O82" s="105"/>
      <c r="P82" s="101"/>
      <c r="Q82" s="170" t="s">
        <v>394</v>
      </c>
      <c r="R82" s="165">
        <v>5816</v>
      </c>
      <c r="S82" s="261" t="s">
        <v>53</v>
      </c>
      <c r="T82" s="261"/>
      <c r="U82" s="104" t="s">
        <v>377</v>
      </c>
      <c r="V82" s="105" t="s">
        <v>28</v>
      </c>
      <c r="W82" s="109"/>
      <c r="X82" s="103" t="s">
        <v>414</v>
      </c>
      <c r="Y82" s="104">
        <v>3075</v>
      </c>
      <c r="Z82" s="261" t="s">
        <v>340</v>
      </c>
      <c r="AA82" s="261"/>
      <c r="AB82" s="104" t="s">
        <v>341</v>
      </c>
      <c r="AC82" s="105" t="s">
        <v>29</v>
      </c>
      <c r="AD82" s="101"/>
      <c r="AE82" s="183"/>
      <c r="AF82" s="133"/>
      <c r="AG82" s="133"/>
      <c r="AH82" s="193"/>
      <c r="AI82" s="133">
        <v>1</v>
      </c>
      <c r="AJ82" s="133" t="s">
        <v>57</v>
      </c>
      <c r="AK82" s="133" t="s">
        <v>32</v>
      </c>
      <c r="AL82" s="194"/>
      <c r="AM82" s="303" t="s">
        <v>284</v>
      </c>
      <c r="AN82" s="252"/>
      <c r="AO82" s="252"/>
      <c r="AP82" s="252"/>
      <c r="AQ82" s="252"/>
      <c r="AR82" s="184"/>
      <c r="AS82" s="180"/>
      <c r="AT82" s="139"/>
      <c r="AU82" s="139"/>
      <c r="AV82" s="180"/>
      <c r="AW82" s="139"/>
      <c r="AX82" s="181"/>
      <c r="AY82" s="139"/>
    </row>
    <row r="83" spans="4:51" s="12" customFormat="1" ht="15.75" customHeight="1" thickBot="1">
      <c r="D83" s="101"/>
      <c r="E83" s="101"/>
      <c r="F83" s="112"/>
      <c r="G83" s="113"/>
      <c r="H83" s="113"/>
      <c r="I83" s="114"/>
      <c r="J83" s="101"/>
      <c r="K83" s="116"/>
      <c r="L83" s="117"/>
      <c r="M83" s="117"/>
      <c r="N83" s="117"/>
      <c r="O83" s="118"/>
      <c r="P83" s="101"/>
      <c r="Q83" s="110" t="s">
        <v>397</v>
      </c>
      <c r="R83" s="165">
        <v>5805</v>
      </c>
      <c r="S83" s="261" t="s">
        <v>57</v>
      </c>
      <c r="T83" s="261"/>
      <c r="U83" s="104" t="s">
        <v>378</v>
      </c>
      <c r="V83" s="105" t="s">
        <v>26</v>
      </c>
      <c r="W83" s="109"/>
      <c r="X83" s="103" t="s">
        <v>415</v>
      </c>
      <c r="Y83" s="104">
        <v>3011</v>
      </c>
      <c r="Z83" s="261" t="s">
        <v>58</v>
      </c>
      <c r="AA83" s="261"/>
      <c r="AB83" s="104" t="s">
        <v>95</v>
      </c>
      <c r="AC83" s="105" t="s">
        <v>109</v>
      </c>
      <c r="AD83" s="101"/>
      <c r="AE83" s="183"/>
      <c r="AF83" s="133"/>
      <c r="AG83" s="133"/>
      <c r="AH83" s="190"/>
      <c r="AI83" s="133"/>
      <c r="AJ83" s="133"/>
      <c r="AK83" s="133"/>
      <c r="AL83" s="194"/>
      <c r="AM83" s="189">
        <v>2</v>
      </c>
      <c r="AN83" s="133" t="s">
        <v>59</v>
      </c>
      <c r="AO83" s="133"/>
      <c r="AP83" s="133"/>
      <c r="AQ83" s="133" t="s">
        <v>96</v>
      </c>
      <c r="AR83" s="184"/>
      <c r="AS83" s="180"/>
      <c r="AT83" s="139"/>
      <c r="AU83" s="139"/>
      <c r="AV83" s="180"/>
      <c r="AW83" s="139"/>
      <c r="AX83" s="181"/>
      <c r="AY83" s="139"/>
    </row>
    <row r="84" spans="4:51" s="12" customFormat="1" ht="15.75" customHeight="1" thickBot="1">
      <c r="D84" s="101"/>
      <c r="E84" s="101"/>
      <c r="F84" s="112"/>
      <c r="G84" s="113"/>
      <c r="H84" s="113"/>
      <c r="I84" s="114"/>
      <c r="J84" s="101"/>
      <c r="K84" s="294" t="s">
        <v>233</v>
      </c>
      <c r="L84" s="295"/>
      <c r="M84" s="295"/>
      <c r="N84" s="295"/>
      <c r="O84" s="296"/>
      <c r="P84" s="101"/>
      <c r="Q84" s="170" t="s">
        <v>387</v>
      </c>
      <c r="R84" s="165">
        <v>5486</v>
      </c>
      <c r="S84" s="261" t="s">
        <v>363</v>
      </c>
      <c r="T84" s="261"/>
      <c r="U84" s="104" t="s">
        <v>10</v>
      </c>
      <c r="V84" s="105" t="s">
        <v>12</v>
      </c>
      <c r="W84" s="109"/>
      <c r="X84" s="103" t="s">
        <v>416</v>
      </c>
      <c r="Y84" s="104">
        <v>2953</v>
      </c>
      <c r="Z84" s="261" t="s">
        <v>51</v>
      </c>
      <c r="AA84" s="261"/>
      <c r="AB84" s="104" t="s">
        <v>15</v>
      </c>
      <c r="AC84" s="105" t="s">
        <v>17</v>
      </c>
      <c r="AD84" s="101"/>
      <c r="AE84" s="312" t="s">
        <v>284</v>
      </c>
      <c r="AF84" s="252"/>
      <c r="AG84" s="252"/>
      <c r="AH84" s="190"/>
      <c r="AI84" s="167" t="s">
        <v>284</v>
      </c>
      <c r="AJ84" s="167"/>
      <c r="AK84" s="167"/>
      <c r="AL84" s="194"/>
      <c r="AM84" s="189">
        <v>2</v>
      </c>
      <c r="AN84" s="133" t="s">
        <v>57</v>
      </c>
      <c r="AO84" s="133"/>
      <c r="AP84" s="133"/>
      <c r="AQ84" s="133" t="s">
        <v>433</v>
      </c>
      <c r="AR84" s="182"/>
      <c r="AS84" s="180"/>
      <c r="AT84" s="139"/>
      <c r="AU84" s="139"/>
      <c r="AV84" s="180"/>
      <c r="AW84" s="139"/>
      <c r="AX84" s="181"/>
      <c r="AY84" s="139"/>
    </row>
    <row r="85" spans="4:51" s="12" customFormat="1" ht="15.75" customHeight="1">
      <c r="D85" s="101"/>
      <c r="E85" s="101"/>
      <c r="F85" s="112"/>
      <c r="G85" s="113"/>
      <c r="H85" s="113"/>
      <c r="I85" s="114"/>
      <c r="J85" s="101"/>
      <c r="K85" s="119"/>
      <c r="L85" s="109"/>
      <c r="M85" s="109"/>
      <c r="N85" s="109"/>
      <c r="O85" s="120"/>
      <c r="P85" s="101"/>
      <c r="Q85" s="170" t="s">
        <v>399</v>
      </c>
      <c r="R85" s="165">
        <v>5364</v>
      </c>
      <c r="S85" s="261" t="s">
        <v>66</v>
      </c>
      <c r="T85" s="261"/>
      <c r="U85" s="104" t="s">
        <v>102</v>
      </c>
      <c r="V85" s="105" t="s">
        <v>108</v>
      </c>
      <c r="W85" s="109"/>
      <c r="X85" s="103" t="s">
        <v>417</v>
      </c>
      <c r="Y85" s="104">
        <v>2743</v>
      </c>
      <c r="Z85" s="261" t="s">
        <v>64</v>
      </c>
      <c r="AA85" s="261"/>
      <c r="AB85" s="104" t="s">
        <v>381</v>
      </c>
      <c r="AC85" s="105" t="s">
        <v>105</v>
      </c>
      <c r="AD85" s="101"/>
      <c r="AE85" s="183">
        <v>1</v>
      </c>
      <c r="AF85" s="133" t="s">
        <v>59</v>
      </c>
      <c r="AG85" s="133" t="s">
        <v>35</v>
      </c>
      <c r="AH85" s="190"/>
      <c r="AI85" s="133">
        <v>1</v>
      </c>
      <c r="AJ85" s="133" t="s">
        <v>47</v>
      </c>
      <c r="AK85" s="133" t="s">
        <v>78</v>
      </c>
      <c r="AL85" s="194"/>
      <c r="AM85" s="189">
        <v>3</v>
      </c>
      <c r="AN85" s="133" t="s">
        <v>57</v>
      </c>
      <c r="AO85" s="133"/>
      <c r="AP85" s="133"/>
      <c r="AQ85" s="133" t="s">
        <v>90</v>
      </c>
      <c r="AR85" s="184"/>
      <c r="AS85" s="180"/>
      <c r="AT85" s="139"/>
      <c r="AU85" s="139"/>
      <c r="AV85" s="180"/>
      <c r="AW85" s="139"/>
      <c r="AX85" s="181"/>
      <c r="AY85" s="139"/>
    </row>
    <row r="86" spans="4:51" s="12" customFormat="1" ht="15.75" customHeight="1">
      <c r="D86" s="101"/>
      <c r="E86" s="101"/>
      <c r="F86" s="112"/>
      <c r="G86" s="113"/>
      <c r="H86" s="113"/>
      <c r="I86" s="114"/>
      <c r="J86" s="101"/>
      <c r="K86" s="297" t="s">
        <v>376</v>
      </c>
      <c r="L86" s="298"/>
      <c r="M86" s="298"/>
      <c r="N86" s="298"/>
      <c r="O86" s="299"/>
      <c r="P86" s="101"/>
      <c r="Q86" s="170" t="s">
        <v>395</v>
      </c>
      <c r="R86" s="165">
        <v>5313</v>
      </c>
      <c r="S86" s="261" t="s">
        <v>67</v>
      </c>
      <c r="T86" s="261"/>
      <c r="U86" s="104" t="s">
        <v>103</v>
      </c>
      <c r="V86" s="105" t="s">
        <v>28</v>
      </c>
      <c r="W86" s="109"/>
      <c r="X86" s="103" t="s">
        <v>411</v>
      </c>
      <c r="Y86" s="104">
        <v>2519</v>
      </c>
      <c r="Z86" s="261" t="s">
        <v>64</v>
      </c>
      <c r="AA86" s="261"/>
      <c r="AB86" s="104" t="s">
        <v>382</v>
      </c>
      <c r="AC86" s="105" t="s">
        <v>330</v>
      </c>
      <c r="AD86" s="101"/>
      <c r="AE86" s="183">
        <v>1</v>
      </c>
      <c r="AF86" s="133" t="s">
        <v>59</v>
      </c>
      <c r="AG86" s="133" t="s">
        <v>96</v>
      </c>
      <c r="AH86" s="190"/>
      <c r="AI86" s="133">
        <v>1</v>
      </c>
      <c r="AJ86" s="133" t="s">
        <v>48</v>
      </c>
      <c r="AK86" s="133" t="s">
        <v>319</v>
      </c>
      <c r="AL86" s="194"/>
      <c r="AM86" s="189">
        <v>3</v>
      </c>
      <c r="AN86" s="133" t="s">
        <v>58</v>
      </c>
      <c r="AO86" s="133"/>
      <c r="AP86" s="133"/>
      <c r="AQ86" s="133" t="s">
        <v>94</v>
      </c>
      <c r="AR86" s="184"/>
      <c r="AS86" s="180"/>
      <c r="AT86" s="139"/>
      <c r="AU86" s="139"/>
      <c r="AV86" s="180"/>
      <c r="AW86" s="139"/>
      <c r="AX86" s="181"/>
      <c r="AY86" s="139"/>
    </row>
    <row r="87" spans="4:51" s="12" customFormat="1" ht="15.75" customHeight="1">
      <c r="D87" s="101"/>
      <c r="E87" s="101"/>
      <c r="F87" s="112"/>
      <c r="G87" s="113"/>
      <c r="H87" s="113"/>
      <c r="I87" s="114"/>
      <c r="J87" s="101"/>
      <c r="K87" s="119"/>
      <c r="L87" s="109"/>
      <c r="M87" s="109"/>
      <c r="N87" s="109"/>
      <c r="O87" s="120"/>
      <c r="P87" s="101"/>
      <c r="Q87" s="173" t="s">
        <v>400</v>
      </c>
      <c r="R87" s="165">
        <v>5116</v>
      </c>
      <c r="S87" s="261" t="s">
        <v>59</v>
      </c>
      <c r="T87" s="261"/>
      <c r="U87" s="104" t="s">
        <v>97</v>
      </c>
      <c r="V87" s="105" t="s">
        <v>110</v>
      </c>
      <c r="W87" s="109"/>
      <c r="X87" s="103" t="s">
        <v>396</v>
      </c>
      <c r="Y87" s="104">
        <v>2435</v>
      </c>
      <c r="Z87" s="261" t="s">
        <v>383</v>
      </c>
      <c r="AA87" s="261"/>
      <c r="AB87" s="104" t="s">
        <v>377</v>
      </c>
      <c r="AC87" s="105" t="s">
        <v>28</v>
      </c>
      <c r="AD87" s="101"/>
      <c r="AE87" s="185"/>
      <c r="AF87" s="139"/>
      <c r="AG87" s="139"/>
      <c r="AH87" s="190"/>
      <c r="AI87" s="133">
        <v>1</v>
      </c>
      <c r="AJ87" s="133" t="s">
        <v>46</v>
      </c>
      <c r="AK87" s="133" t="s">
        <v>434</v>
      </c>
      <c r="AL87" s="194"/>
      <c r="AM87" s="189"/>
      <c r="AN87" s="133"/>
      <c r="AO87" s="133"/>
      <c r="AP87" s="133"/>
      <c r="AQ87" s="133"/>
      <c r="AR87" s="184"/>
      <c r="AS87" s="180"/>
      <c r="AT87" s="139"/>
      <c r="AU87" s="139"/>
      <c r="AV87" s="180"/>
      <c r="AW87" s="139"/>
      <c r="AX87" s="181"/>
      <c r="AY87" s="139"/>
    </row>
    <row r="88" spans="4:51" s="12" customFormat="1" ht="15.75" customHeight="1">
      <c r="D88" s="101"/>
      <c r="E88" s="101"/>
      <c r="F88" s="112"/>
      <c r="G88" s="113"/>
      <c r="H88" s="113"/>
      <c r="I88" s="114"/>
      <c r="J88" s="101"/>
      <c r="K88" s="119"/>
      <c r="L88" s="109"/>
      <c r="M88" s="109"/>
      <c r="N88" s="109"/>
      <c r="O88" s="120"/>
      <c r="P88" s="101"/>
      <c r="Q88" s="110" t="s">
        <v>403</v>
      </c>
      <c r="R88" s="165">
        <v>4826</v>
      </c>
      <c r="S88" s="261" t="s">
        <v>46</v>
      </c>
      <c r="T88" s="261"/>
      <c r="U88" s="104" t="s">
        <v>76</v>
      </c>
      <c r="V88" s="105" t="s">
        <v>27</v>
      </c>
      <c r="W88" s="109"/>
      <c r="X88" s="173" t="s">
        <v>418</v>
      </c>
      <c r="Y88" s="104">
        <v>2422</v>
      </c>
      <c r="Z88" s="261" t="s">
        <v>59</v>
      </c>
      <c r="AA88" s="261"/>
      <c r="AB88" s="104" t="s">
        <v>35</v>
      </c>
      <c r="AC88" s="105" t="s">
        <v>16</v>
      </c>
      <c r="AD88" s="101"/>
      <c r="AE88" s="183"/>
      <c r="AF88" s="133"/>
      <c r="AG88" s="133"/>
      <c r="AH88" s="190"/>
      <c r="AI88" s="139">
        <v>1</v>
      </c>
      <c r="AJ88" s="139" t="s">
        <v>59</v>
      </c>
      <c r="AK88" s="139" t="s">
        <v>15</v>
      </c>
      <c r="AL88" s="194"/>
      <c r="AM88" s="189"/>
      <c r="AN88" s="133"/>
      <c r="AO88" s="133"/>
      <c r="AP88" s="133"/>
      <c r="AQ88" s="133"/>
      <c r="AR88" s="184"/>
      <c r="AS88" s="180"/>
      <c r="AT88" s="139"/>
      <c r="AU88" s="139"/>
      <c r="AV88" s="180"/>
      <c r="AW88" s="139"/>
      <c r="AX88" s="181"/>
      <c r="AY88" s="139"/>
    </row>
    <row r="89" spans="4:51" s="12" customFormat="1" ht="15.75" customHeight="1">
      <c r="D89" s="101"/>
      <c r="E89" s="101"/>
      <c r="F89" s="112"/>
      <c r="G89" s="113"/>
      <c r="H89" s="113"/>
      <c r="I89" s="114"/>
      <c r="J89" s="101"/>
      <c r="K89" s="119"/>
      <c r="L89" s="109"/>
      <c r="M89" s="109"/>
      <c r="N89" s="109"/>
      <c r="O89" s="120"/>
      <c r="P89" s="101"/>
      <c r="Q89" s="170" t="s">
        <v>391</v>
      </c>
      <c r="R89" s="165">
        <v>4734</v>
      </c>
      <c r="S89" s="261" t="s">
        <v>379</v>
      </c>
      <c r="T89" s="261"/>
      <c r="U89" s="104" t="s">
        <v>77</v>
      </c>
      <c r="V89" s="105" t="s">
        <v>13</v>
      </c>
      <c r="W89" s="109"/>
      <c r="X89" s="103" t="s">
        <v>408</v>
      </c>
      <c r="Y89" s="104">
        <v>2273</v>
      </c>
      <c r="Z89" s="261" t="s">
        <v>61</v>
      </c>
      <c r="AA89" s="261"/>
      <c r="AB89" s="104" t="s">
        <v>99</v>
      </c>
      <c r="AC89" s="105" t="s">
        <v>111</v>
      </c>
      <c r="AD89" s="101"/>
      <c r="AE89" s="185"/>
      <c r="AF89" s="139"/>
      <c r="AG89" s="139"/>
      <c r="AH89" s="190"/>
      <c r="AI89" s="139"/>
      <c r="AJ89" s="139"/>
      <c r="AK89" s="139"/>
      <c r="AL89" s="195"/>
      <c r="AM89" s="303" t="s">
        <v>176</v>
      </c>
      <c r="AN89" s="252"/>
      <c r="AO89" s="252"/>
      <c r="AP89" s="252"/>
      <c r="AQ89" s="252"/>
      <c r="AR89" s="184"/>
      <c r="AS89" s="180"/>
      <c r="AT89" s="139"/>
      <c r="AU89" s="139"/>
      <c r="AV89" s="180"/>
      <c r="AW89" s="139"/>
      <c r="AX89" s="181"/>
      <c r="AY89" s="139"/>
    </row>
    <row r="90" spans="4:51" s="12" customFormat="1" ht="15.75" customHeight="1">
      <c r="D90" s="101"/>
      <c r="E90" s="101"/>
      <c r="F90" s="112"/>
      <c r="G90" s="113"/>
      <c r="H90" s="113"/>
      <c r="I90" s="114"/>
      <c r="J90" s="101"/>
      <c r="K90" s="119"/>
      <c r="L90" s="109"/>
      <c r="M90" s="109"/>
      <c r="N90" s="109"/>
      <c r="O90" s="120"/>
      <c r="P90" s="101"/>
      <c r="Q90" s="170" t="s">
        <v>405</v>
      </c>
      <c r="R90" s="165">
        <v>4464</v>
      </c>
      <c r="S90" s="261" t="s">
        <v>68</v>
      </c>
      <c r="T90" s="261"/>
      <c r="U90" s="104" t="s">
        <v>94</v>
      </c>
      <c r="V90" s="105" t="s">
        <v>14</v>
      </c>
      <c r="W90" s="109"/>
      <c r="X90" s="103" t="s">
        <v>422</v>
      </c>
      <c r="Y90" s="104">
        <v>2250</v>
      </c>
      <c r="Z90" s="261" t="s">
        <v>63</v>
      </c>
      <c r="AA90" s="261"/>
      <c r="AB90" s="104" t="s">
        <v>33</v>
      </c>
      <c r="AC90" s="105" t="s">
        <v>24</v>
      </c>
      <c r="AD90" s="101"/>
      <c r="AE90" s="312" t="s">
        <v>129</v>
      </c>
      <c r="AF90" s="252"/>
      <c r="AG90" s="252"/>
      <c r="AH90" s="190"/>
      <c r="AI90" s="252" t="s">
        <v>129</v>
      </c>
      <c r="AJ90" s="252"/>
      <c r="AK90" s="252"/>
      <c r="AL90" s="195"/>
      <c r="AM90" s="191" t="s">
        <v>436</v>
      </c>
      <c r="AN90" s="138" t="s">
        <v>438</v>
      </c>
      <c r="AO90" s="138"/>
      <c r="AP90" s="138"/>
      <c r="AQ90" s="138"/>
      <c r="AR90" s="182"/>
      <c r="AS90" s="180"/>
      <c r="AT90" s="139"/>
      <c r="AU90" s="139"/>
      <c r="AV90" s="180"/>
      <c r="AW90" s="139"/>
      <c r="AX90" s="181"/>
      <c r="AY90" s="139"/>
    </row>
    <row r="91" spans="4:51" s="12" customFormat="1" ht="15.75" customHeight="1">
      <c r="D91" s="101"/>
      <c r="E91" s="101"/>
      <c r="F91" s="112"/>
      <c r="G91" s="113"/>
      <c r="H91" s="113"/>
      <c r="I91" s="114"/>
      <c r="J91" s="101"/>
      <c r="K91" s="119"/>
      <c r="L91" s="109"/>
      <c r="M91" s="109"/>
      <c r="N91" s="109"/>
      <c r="O91" s="120"/>
      <c r="P91" s="101"/>
      <c r="Q91" s="170" t="s">
        <v>406</v>
      </c>
      <c r="R91" s="165">
        <v>4268</v>
      </c>
      <c r="S91" s="261" t="s">
        <v>69</v>
      </c>
      <c r="T91" s="261"/>
      <c r="U91" s="104" t="s">
        <v>104</v>
      </c>
      <c r="V91" s="105" t="s">
        <v>111</v>
      </c>
      <c r="W91" s="109"/>
      <c r="X91" s="103" t="s">
        <v>388</v>
      </c>
      <c r="Y91" s="104">
        <v>2000</v>
      </c>
      <c r="Z91" s="261" t="s">
        <v>25</v>
      </c>
      <c r="AA91" s="261"/>
      <c r="AB91" s="104" t="s">
        <v>307</v>
      </c>
      <c r="AC91" s="105" t="s">
        <v>12</v>
      </c>
      <c r="AD91" s="101"/>
      <c r="AE91" s="185">
        <v>1</v>
      </c>
      <c r="AF91" s="139" t="s">
        <v>57</v>
      </c>
      <c r="AG91" s="139" t="s">
        <v>90</v>
      </c>
      <c r="AH91" s="190"/>
      <c r="AI91" s="133">
        <v>1</v>
      </c>
      <c r="AJ91" s="133" t="s">
        <v>57</v>
      </c>
      <c r="AK91" s="133" t="s">
        <v>90</v>
      </c>
      <c r="AL91" s="195"/>
      <c r="AM91" s="191" t="s">
        <v>437</v>
      </c>
      <c r="AN91" s="133" t="s">
        <v>439</v>
      </c>
      <c r="AO91" s="133"/>
      <c r="AP91" s="133"/>
      <c r="AQ91" s="138"/>
      <c r="AR91" s="186"/>
      <c r="AS91" s="180"/>
      <c r="AT91" s="139"/>
      <c r="AU91" s="139"/>
      <c r="AV91" s="180"/>
      <c r="AW91" s="139"/>
      <c r="AX91" s="181"/>
      <c r="AY91" s="139"/>
    </row>
    <row r="92" spans="4:51" s="12" customFormat="1" ht="15.75" customHeight="1">
      <c r="D92" s="101"/>
      <c r="E92" s="101"/>
      <c r="F92" s="112"/>
      <c r="G92" s="113"/>
      <c r="H92" s="113"/>
      <c r="I92" s="114"/>
      <c r="J92" s="101"/>
      <c r="K92" s="119"/>
      <c r="L92" s="109"/>
      <c r="M92" s="109"/>
      <c r="N92" s="109"/>
      <c r="O92" s="120"/>
      <c r="P92" s="101"/>
      <c r="Q92" s="170" t="s">
        <v>392</v>
      </c>
      <c r="R92" s="165">
        <v>4241</v>
      </c>
      <c r="S92" s="261" t="s">
        <v>49</v>
      </c>
      <c r="T92" s="261"/>
      <c r="U92" s="104" t="s">
        <v>80</v>
      </c>
      <c r="V92" s="105" t="s">
        <v>13</v>
      </c>
      <c r="W92" s="109"/>
      <c r="X92" s="110" t="s">
        <v>424</v>
      </c>
      <c r="Y92" s="104">
        <v>1965</v>
      </c>
      <c r="Z92" s="261" t="s">
        <v>59</v>
      </c>
      <c r="AA92" s="261"/>
      <c r="AB92" s="104" t="s">
        <v>96</v>
      </c>
      <c r="AC92" s="105" t="s">
        <v>30</v>
      </c>
      <c r="AD92" s="101"/>
      <c r="AE92" s="185"/>
      <c r="AF92" s="139"/>
      <c r="AG92" s="139"/>
      <c r="AH92" s="190"/>
      <c r="AI92" s="139">
        <v>1</v>
      </c>
      <c r="AJ92" s="139" t="s">
        <v>59</v>
      </c>
      <c r="AK92" s="139" t="s">
        <v>96</v>
      </c>
      <c r="AL92" s="194"/>
      <c r="AM92" s="192" t="s">
        <v>440</v>
      </c>
      <c r="AN92" s="133" t="s">
        <v>441</v>
      </c>
      <c r="AO92" s="133"/>
      <c r="AP92" s="133"/>
      <c r="AQ92" s="138"/>
      <c r="AR92" s="186"/>
      <c r="AS92" s="180"/>
      <c r="AT92" s="139"/>
      <c r="AU92" s="139"/>
      <c r="AV92" s="180"/>
      <c r="AW92" s="139"/>
      <c r="AX92" s="181"/>
      <c r="AY92" s="139"/>
    </row>
    <row r="93" spans="4:51" s="12" customFormat="1" ht="15.75" customHeight="1">
      <c r="D93" s="101"/>
      <c r="E93" s="101"/>
      <c r="F93" s="112"/>
      <c r="G93" s="113"/>
      <c r="H93" s="113"/>
      <c r="I93" s="114"/>
      <c r="J93" s="101"/>
      <c r="K93" s="119"/>
      <c r="L93" s="109"/>
      <c r="M93" s="109"/>
      <c r="N93" s="109"/>
      <c r="O93" s="120"/>
      <c r="P93" s="101"/>
      <c r="Q93" s="170" t="s">
        <v>409</v>
      </c>
      <c r="R93" s="165">
        <v>4231</v>
      </c>
      <c r="S93" s="261" t="s">
        <v>42</v>
      </c>
      <c r="T93" s="261"/>
      <c r="U93" s="104" t="s">
        <v>73</v>
      </c>
      <c r="V93" s="105" t="s">
        <v>105</v>
      </c>
      <c r="W93" s="109"/>
      <c r="X93" s="103" t="s">
        <v>412</v>
      </c>
      <c r="Y93" s="104">
        <v>1912</v>
      </c>
      <c r="Z93" s="261" t="s">
        <v>48</v>
      </c>
      <c r="AA93" s="261"/>
      <c r="AB93" s="104" t="s">
        <v>319</v>
      </c>
      <c r="AC93" s="105" t="s">
        <v>330</v>
      </c>
      <c r="AD93" s="101"/>
      <c r="AE93" s="185"/>
      <c r="AF93" s="139"/>
      <c r="AG93" s="139"/>
      <c r="AH93" s="190"/>
      <c r="AI93" s="139">
        <v>1</v>
      </c>
      <c r="AJ93" s="139" t="s">
        <v>59</v>
      </c>
      <c r="AK93" s="139" t="s">
        <v>35</v>
      </c>
      <c r="AL93" s="195"/>
      <c r="AM93" s="192" t="s">
        <v>442</v>
      </c>
      <c r="AN93" s="133" t="s">
        <v>443</v>
      </c>
      <c r="AO93" s="133"/>
      <c r="AP93" s="133"/>
      <c r="AQ93" s="138"/>
      <c r="AR93" s="186"/>
      <c r="AS93" s="180"/>
      <c r="AT93" s="139"/>
      <c r="AU93" s="139"/>
      <c r="AV93" s="180"/>
      <c r="AW93" s="139"/>
      <c r="AX93" s="181"/>
      <c r="AY93" s="139"/>
    </row>
    <row r="94" spans="4:51" s="12" customFormat="1" ht="15.75" customHeight="1" thickBot="1">
      <c r="D94" s="101"/>
      <c r="E94" s="101"/>
      <c r="F94" s="123"/>
      <c r="G94" s="124"/>
      <c r="H94" s="124"/>
      <c r="I94" s="125"/>
      <c r="J94" s="101"/>
      <c r="K94" s="126"/>
      <c r="L94" s="127"/>
      <c r="M94" s="127"/>
      <c r="N94" s="127"/>
      <c r="O94" s="128"/>
      <c r="P94" s="101"/>
      <c r="Q94" s="170" t="s">
        <v>393</v>
      </c>
      <c r="R94" s="165">
        <v>4128</v>
      </c>
      <c r="S94" s="261" t="s">
        <v>205</v>
      </c>
      <c r="T94" s="261"/>
      <c r="U94" s="104" t="s">
        <v>206</v>
      </c>
      <c r="V94" s="105" t="s">
        <v>13</v>
      </c>
      <c r="W94" s="109"/>
      <c r="X94" s="103" t="s">
        <v>423</v>
      </c>
      <c r="Y94" s="104">
        <v>1505</v>
      </c>
      <c r="Z94" s="261" t="s">
        <v>47</v>
      </c>
      <c r="AA94" s="261"/>
      <c r="AB94" s="104" t="s">
        <v>78</v>
      </c>
      <c r="AC94" s="105" t="s">
        <v>329</v>
      </c>
      <c r="AD94" s="101"/>
      <c r="AE94" s="185"/>
      <c r="AF94" s="139"/>
      <c r="AG94" s="139"/>
      <c r="AH94" s="190"/>
      <c r="AI94" s="139"/>
      <c r="AJ94" s="139"/>
      <c r="AK94" s="139"/>
      <c r="AL94" s="195"/>
      <c r="AM94" s="192"/>
      <c r="AN94" s="138"/>
      <c r="AO94" s="138"/>
      <c r="AP94" s="138"/>
      <c r="AQ94" s="138"/>
      <c r="AR94" s="182"/>
      <c r="AS94" s="180"/>
      <c r="AT94" s="139"/>
      <c r="AU94" s="139"/>
      <c r="AV94" s="180"/>
      <c r="AW94" s="139"/>
      <c r="AX94" s="181"/>
      <c r="AY94" s="139"/>
    </row>
    <row r="95" spans="4:51" s="12" customFormat="1" ht="15.75" customHeight="1"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70" t="s">
        <v>410</v>
      </c>
      <c r="R95" s="165">
        <v>4071</v>
      </c>
      <c r="S95" s="261" t="s">
        <v>41</v>
      </c>
      <c r="T95" s="261"/>
      <c r="U95" s="104" t="s">
        <v>72</v>
      </c>
      <c r="V95" s="105" t="s">
        <v>330</v>
      </c>
      <c r="W95" s="109"/>
      <c r="X95" s="103" t="s">
        <v>420</v>
      </c>
      <c r="Y95" s="104">
        <v>1332</v>
      </c>
      <c r="Z95" s="261" t="s">
        <v>42</v>
      </c>
      <c r="AA95" s="261"/>
      <c r="AB95" s="104" t="s">
        <v>384</v>
      </c>
      <c r="AC95" s="105" t="s">
        <v>385</v>
      </c>
      <c r="AD95" s="101"/>
      <c r="AE95" s="185"/>
      <c r="AF95" s="139"/>
      <c r="AG95" s="139"/>
      <c r="AH95" s="190"/>
      <c r="AI95" s="252" t="s">
        <v>139</v>
      </c>
      <c r="AJ95" s="252"/>
      <c r="AK95" s="252"/>
      <c r="AL95" s="195"/>
      <c r="AM95" s="303" t="s">
        <v>1</v>
      </c>
      <c r="AN95" s="252"/>
      <c r="AO95" s="252"/>
      <c r="AP95" s="252"/>
      <c r="AQ95" s="252"/>
      <c r="AR95" s="186"/>
      <c r="AS95" s="139"/>
      <c r="AT95" s="180"/>
      <c r="AU95" s="139"/>
      <c r="AV95" s="139"/>
      <c r="AW95" s="180"/>
      <c r="AX95" s="139"/>
      <c r="AY95" s="181"/>
    </row>
    <row r="96" spans="4:51" s="12" customFormat="1" ht="15.75" customHeight="1"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70" t="s">
        <v>398</v>
      </c>
      <c r="R96" s="165">
        <v>3970</v>
      </c>
      <c r="S96" s="261" t="s">
        <v>48</v>
      </c>
      <c r="T96" s="261"/>
      <c r="U96" s="104" t="s">
        <v>79</v>
      </c>
      <c r="V96" s="105" t="s">
        <v>26</v>
      </c>
      <c r="W96" s="109"/>
      <c r="X96" s="103" t="s">
        <v>419</v>
      </c>
      <c r="Y96" s="104">
        <v>1294</v>
      </c>
      <c r="Z96" s="261" t="s">
        <v>25</v>
      </c>
      <c r="AA96" s="261"/>
      <c r="AB96" s="104" t="s">
        <v>86</v>
      </c>
      <c r="AC96" s="105" t="s">
        <v>16</v>
      </c>
      <c r="AD96" s="101"/>
      <c r="AE96" s="185"/>
      <c r="AF96" s="139"/>
      <c r="AG96" s="139"/>
      <c r="AH96" s="190"/>
      <c r="AI96" s="139">
        <v>1</v>
      </c>
      <c r="AJ96" s="109" t="s">
        <v>430</v>
      </c>
      <c r="AK96" s="139" t="s">
        <v>86</v>
      </c>
      <c r="AL96" s="195"/>
      <c r="AM96" s="190" t="s">
        <v>3</v>
      </c>
      <c r="AN96" s="138" t="s">
        <v>2</v>
      </c>
      <c r="AO96" s="138"/>
      <c r="AP96" s="138"/>
      <c r="AQ96" s="138"/>
      <c r="AR96" s="186"/>
      <c r="AS96" s="139"/>
      <c r="AT96" s="180"/>
      <c r="AU96" s="139"/>
      <c r="AV96" s="139"/>
      <c r="AW96" s="180"/>
      <c r="AX96" s="139"/>
      <c r="AY96" s="181"/>
    </row>
    <row r="97" spans="4:51" s="12" customFormat="1" ht="15.75" customHeight="1"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10" t="s">
        <v>421</v>
      </c>
      <c r="R97" s="165">
        <v>3682</v>
      </c>
      <c r="S97" s="261" t="s">
        <v>57</v>
      </c>
      <c r="T97" s="261"/>
      <c r="U97" s="104" t="s">
        <v>90</v>
      </c>
      <c r="V97" s="105" t="s">
        <v>24</v>
      </c>
      <c r="W97" s="109"/>
      <c r="X97" s="103" t="s">
        <v>402</v>
      </c>
      <c r="Y97" s="104">
        <v>1138</v>
      </c>
      <c r="Z97" s="261" t="s">
        <v>47</v>
      </c>
      <c r="AA97" s="261"/>
      <c r="AB97" s="104" t="s">
        <v>336</v>
      </c>
      <c r="AC97" s="105" t="s">
        <v>110</v>
      </c>
      <c r="AD97" s="101"/>
      <c r="AE97" s="185"/>
      <c r="AF97" s="139"/>
      <c r="AG97" s="139"/>
      <c r="AH97" s="190"/>
      <c r="AI97" s="139">
        <v>1</v>
      </c>
      <c r="AJ97" s="109" t="s">
        <v>207</v>
      </c>
      <c r="AK97" s="139" t="s">
        <v>431</v>
      </c>
      <c r="AL97" s="195"/>
      <c r="AM97" s="190" t="s">
        <v>4</v>
      </c>
      <c r="AN97" s="138" t="s">
        <v>5</v>
      </c>
      <c r="AO97" s="138"/>
      <c r="AP97" s="138"/>
      <c r="AQ97" s="138"/>
      <c r="AR97" s="186"/>
      <c r="AS97" s="139"/>
      <c r="AT97" s="180"/>
      <c r="AU97" s="139"/>
      <c r="AV97" s="139"/>
      <c r="AW97" s="180"/>
      <c r="AX97" s="139"/>
      <c r="AY97" s="181"/>
    </row>
    <row r="98" spans="4:51" s="12" customFormat="1" ht="15.75" customHeight="1" thickBot="1"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71" t="s">
        <v>401</v>
      </c>
      <c r="R98" s="166">
        <v>3600</v>
      </c>
      <c r="S98" s="283" t="s">
        <v>49</v>
      </c>
      <c r="T98" s="283"/>
      <c r="U98" s="130" t="s">
        <v>98</v>
      </c>
      <c r="V98" s="131" t="s">
        <v>110</v>
      </c>
      <c r="W98" s="127"/>
      <c r="X98" s="172" t="s">
        <v>425</v>
      </c>
      <c r="Y98" s="130">
        <v>689</v>
      </c>
      <c r="Z98" s="283" t="s">
        <v>55</v>
      </c>
      <c r="AA98" s="283"/>
      <c r="AB98" s="130" t="s">
        <v>88</v>
      </c>
      <c r="AC98" s="131" t="s">
        <v>27</v>
      </c>
      <c r="AD98" s="101"/>
      <c r="AE98" s="185"/>
      <c r="AF98" s="139"/>
      <c r="AG98" s="139"/>
      <c r="AH98" s="190"/>
      <c r="AI98" s="139">
        <v>1</v>
      </c>
      <c r="AJ98" s="134" t="s">
        <v>41</v>
      </c>
      <c r="AK98" s="139" t="s">
        <v>72</v>
      </c>
      <c r="AL98" s="194"/>
      <c r="AM98" s="190" t="s">
        <v>6</v>
      </c>
      <c r="AN98" s="138" t="s">
        <v>7</v>
      </c>
      <c r="AO98" s="138"/>
      <c r="AP98" s="138"/>
      <c r="AQ98" s="109"/>
      <c r="AR98" s="182"/>
      <c r="AS98" s="139"/>
      <c r="AT98" s="180"/>
      <c r="AU98" s="139"/>
      <c r="AV98" s="139"/>
      <c r="AW98" s="180"/>
      <c r="AX98" s="139"/>
      <c r="AY98" s="181"/>
    </row>
    <row r="99" spans="4:58" s="12" customFormat="1" ht="15.75" customHeight="1" thickBot="1"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26"/>
      <c r="AF99" s="127"/>
      <c r="AG99" s="127"/>
      <c r="AH99" s="196"/>
      <c r="AI99" s="187">
        <v>1</v>
      </c>
      <c r="AJ99" s="127" t="s">
        <v>42</v>
      </c>
      <c r="AK99" s="187" t="s">
        <v>73</v>
      </c>
      <c r="AL99" s="197"/>
      <c r="AM99" s="198" t="s">
        <v>8</v>
      </c>
      <c r="AN99" s="188" t="s">
        <v>9</v>
      </c>
      <c r="AO99" s="188"/>
      <c r="AP99" s="188"/>
      <c r="AQ99" s="127"/>
      <c r="AR99" s="128"/>
      <c r="AS99" s="109"/>
      <c r="AT99" s="109"/>
      <c r="AU99" s="109"/>
      <c r="AV99" s="138"/>
      <c r="AW99" s="138"/>
      <c r="AX99" s="138"/>
      <c r="AY99" s="139"/>
      <c r="AZ99" s="102"/>
      <c r="BD99" s="102"/>
      <c r="BF99" s="82"/>
    </row>
    <row r="100" spans="4:57" s="12" customFormat="1" ht="15.75" customHeight="1"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9"/>
      <c r="AF100" s="109"/>
      <c r="AG100" s="109"/>
      <c r="AH100" s="109"/>
      <c r="AI100" s="109"/>
      <c r="AJ100" s="109"/>
      <c r="AK100" s="109"/>
      <c r="AL100" s="139"/>
      <c r="AM100" s="139"/>
      <c r="AN100" s="139"/>
      <c r="AO100" s="139"/>
      <c r="AP100" s="139"/>
      <c r="AQ100" s="109"/>
      <c r="AR100" s="109"/>
      <c r="AS100" s="109"/>
      <c r="AT100" s="109"/>
      <c r="AU100" s="139"/>
      <c r="AV100" s="139"/>
      <c r="AW100" s="139"/>
      <c r="AX100" s="139"/>
      <c r="AY100" s="180"/>
      <c r="BC100" s="102"/>
      <c r="BE100" s="82"/>
    </row>
    <row r="101" spans="4:57" s="12" customFormat="1" ht="15.75" customHeight="1"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9"/>
      <c r="AF101" s="109"/>
      <c r="AG101" s="109"/>
      <c r="AH101" s="109"/>
      <c r="AI101" s="109"/>
      <c r="AJ101" s="109"/>
      <c r="AK101" s="109"/>
      <c r="AL101" s="139"/>
      <c r="AM101" s="139"/>
      <c r="AN101" s="139"/>
      <c r="AO101" s="139"/>
      <c r="AP101" s="139"/>
      <c r="AQ101" s="109"/>
      <c r="AR101" s="109"/>
      <c r="AS101" s="109"/>
      <c r="AT101" s="109"/>
      <c r="AU101" s="109"/>
      <c r="AV101" s="109"/>
      <c r="AW101" s="109"/>
      <c r="AX101" s="139"/>
      <c r="AY101" s="180"/>
      <c r="BC101" s="102"/>
      <c r="BE101" s="82"/>
    </row>
    <row r="102" spans="4:57" s="12" customFormat="1" ht="15.75" customHeight="1"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9"/>
      <c r="AF102" s="109"/>
      <c r="AG102" s="109"/>
      <c r="AH102" s="109"/>
      <c r="AI102" s="109"/>
      <c r="AJ102" s="109"/>
      <c r="AK102" s="109"/>
      <c r="AL102" s="139"/>
      <c r="AM102" s="139"/>
      <c r="AN102" s="139"/>
      <c r="AO102" s="139"/>
      <c r="AP102" s="139"/>
      <c r="AQ102" s="109"/>
      <c r="AR102" s="109"/>
      <c r="AS102" s="109"/>
      <c r="AT102" s="109"/>
      <c r="AU102" s="109"/>
      <c r="AV102" s="109"/>
      <c r="AW102" s="109"/>
      <c r="AX102" s="139"/>
      <c r="AY102" s="180"/>
      <c r="BC102" s="102"/>
      <c r="BE102" s="82"/>
    </row>
    <row r="103" spans="4:57" s="12" customFormat="1" ht="15.75" customHeight="1"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9"/>
      <c r="AF103" s="109"/>
      <c r="AG103" s="109"/>
      <c r="AH103" s="109"/>
      <c r="AI103" s="109"/>
      <c r="AJ103" s="109"/>
      <c r="AK103" s="109"/>
      <c r="AL103" s="139"/>
      <c r="AM103" s="139"/>
      <c r="AN103" s="139"/>
      <c r="AO103" s="139"/>
      <c r="AP103" s="139"/>
      <c r="AQ103" s="109"/>
      <c r="AR103" s="109"/>
      <c r="AS103" s="109"/>
      <c r="AT103" s="109"/>
      <c r="AU103" s="109"/>
      <c r="AV103" s="109"/>
      <c r="AW103" s="109"/>
      <c r="AX103" s="139"/>
      <c r="AY103" s="180"/>
      <c r="BC103" s="102"/>
      <c r="BE103" s="82"/>
    </row>
    <row r="104" spans="4:57" s="12" customFormat="1" ht="15.75" customHeight="1"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Q104" s="101"/>
      <c r="AR104" s="101"/>
      <c r="AS104" s="101"/>
      <c r="AT104" s="101"/>
      <c r="AU104" s="101"/>
      <c r="AV104" s="101"/>
      <c r="AW104" s="101"/>
      <c r="AY104" s="102"/>
      <c r="BC104" s="102"/>
      <c r="BE104" s="82"/>
    </row>
    <row r="105" spans="4:57" s="12" customFormat="1" ht="15.75" customHeight="1"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Y105" s="102"/>
      <c r="BC105" s="102"/>
      <c r="BE105" s="82"/>
    </row>
    <row r="106" spans="4:57" s="12" customFormat="1" ht="15.75" customHeight="1"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Y106" s="102"/>
      <c r="BC106" s="102"/>
      <c r="BE106" s="82"/>
    </row>
    <row r="107" spans="4:57" s="12" customFormat="1" ht="15.75" customHeight="1"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Y107" s="102"/>
      <c r="BC107" s="102"/>
      <c r="BE107" s="82"/>
    </row>
    <row r="108" spans="4:57" s="12" customFormat="1" ht="15.75" customHeight="1"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Y108" s="102"/>
      <c r="BC108" s="102"/>
      <c r="BE108" s="82"/>
    </row>
    <row r="109" spans="4:57" s="12" customFormat="1" ht="15.75" customHeight="1"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1"/>
      <c r="AN109" s="11"/>
      <c r="AO109" s="11"/>
      <c r="AP109" s="11"/>
      <c r="AQ109" s="11"/>
      <c r="AR109" s="101"/>
      <c r="AS109" s="101"/>
      <c r="AT109" s="101"/>
      <c r="AU109" s="101"/>
      <c r="AV109" s="101"/>
      <c r="AW109" s="101"/>
      <c r="AY109" s="102"/>
      <c r="BC109" s="102"/>
      <c r="BE109" s="82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sheetProtection/>
  <mergeCells count="66">
    <mergeCell ref="Z78:AA78"/>
    <mergeCell ref="K77:O77"/>
    <mergeCell ref="AE90:AG90"/>
    <mergeCell ref="BC2:BC5"/>
    <mergeCell ref="AM89:AQ89"/>
    <mergeCell ref="AM82:AQ82"/>
    <mergeCell ref="AE78:AG78"/>
    <mergeCell ref="AE79:AG79"/>
    <mergeCell ref="AI79:AK79"/>
    <mergeCell ref="AI90:AK90"/>
    <mergeCell ref="S95:T95"/>
    <mergeCell ref="S91:T91"/>
    <mergeCell ref="B74:D74"/>
    <mergeCell ref="BA2:BA5"/>
    <mergeCell ref="B2:D5"/>
    <mergeCell ref="AW2:AW5"/>
    <mergeCell ref="B72:D72"/>
    <mergeCell ref="AM79:AQ79"/>
    <mergeCell ref="F78:I78"/>
    <mergeCell ref="F77:I77"/>
    <mergeCell ref="S78:T78"/>
    <mergeCell ref="S79:T79"/>
    <mergeCell ref="S81:T81"/>
    <mergeCell ref="S80:T80"/>
    <mergeCell ref="S83:T83"/>
    <mergeCell ref="S85:T85"/>
    <mergeCell ref="AI95:AK95"/>
    <mergeCell ref="Z90:AA90"/>
    <mergeCell ref="S93:T93"/>
    <mergeCell ref="Z91:AA91"/>
    <mergeCell ref="Z84:AA84"/>
    <mergeCell ref="K84:O84"/>
    <mergeCell ref="K86:O86"/>
    <mergeCell ref="S87:T87"/>
    <mergeCell ref="S86:T86"/>
    <mergeCell ref="S84:T84"/>
    <mergeCell ref="Z82:AA82"/>
    <mergeCell ref="S90:T90"/>
    <mergeCell ref="S92:T92"/>
    <mergeCell ref="AE84:AG84"/>
    <mergeCell ref="S98:T98"/>
    <mergeCell ref="S82:T82"/>
    <mergeCell ref="Z94:AA94"/>
    <mergeCell ref="Z93:AA93"/>
    <mergeCell ref="Z98:AA98"/>
    <mergeCell ref="S96:T96"/>
    <mergeCell ref="Z79:AA79"/>
    <mergeCell ref="Z96:AA96"/>
    <mergeCell ref="Z88:AA88"/>
    <mergeCell ref="Z89:AA89"/>
    <mergeCell ref="Z92:AA92"/>
    <mergeCell ref="S97:T97"/>
    <mergeCell ref="Z86:AA86"/>
    <mergeCell ref="Z95:AA95"/>
    <mergeCell ref="Z97:AA97"/>
    <mergeCell ref="Z80:AA80"/>
    <mergeCell ref="AM95:AQ95"/>
    <mergeCell ref="AM77:AR78"/>
    <mergeCell ref="AH77:AL78"/>
    <mergeCell ref="S94:T94"/>
    <mergeCell ref="S89:T89"/>
    <mergeCell ref="S88:T88"/>
    <mergeCell ref="Z81:AA81"/>
    <mergeCell ref="Z83:AA83"/>
    <mergeCell ref="Z85:AA85"/>
    <mergeCell ref="Z87:AA87"/>
  </mergeCells>
  <conditionalFormatting sqref="AR7:AU70 AN67:AP68 AN69:AQ70 AN7:AQ66 Z57:Z70 V46:V70 AA16:AA70 Z15:Z55 W15:X70 W7:X13 AB15:AM70 Y7:Y11 Y14:Y70 V7:V44 Z7:AM14 R4 F7:U70">
    <cfRule type="cellIs" priority="1" dxfId="1" operator="between" stopIfTrue="1">
      <formula>1</formula>
      <formula>3</formula>
    </cfRule>
    <cfRule type="cellIs" priority="2" dxfId="0" operator="between" stopIfTrue="1">
      <formula>4</formula>
      <formula>5</formula>
    </cfRule>
  </conditionalFormatting>
  <printOptions horizontalCentered="1" verticalCentered="1"/>
  <pageMargins left="0" right="0" top="0" bottom="0" header="0" footer="0"/>
  <pageSetup fitToHeight="2" fitToWidth="3" horizontalDpi="600" verticalDpi="600" orientation="landscape" paperSize="8" r:id="rId1"/>
  <ignoredErrors>
    <ignoredError sqref="X9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4"/>
  <sheetViews>
    <sheetView tabSelected="1" zoomScale="50" zoomScaleNormal="50" zoomScalePageLayoutView="0" workbookViewId="0" topLeftCell="A1">
      <pane xSplit="4" ySplit="6" topLeftCell="L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Y13" sqref="AY13"/>
    </sheetView>
  </sheetViews>
  <sheetFormatPr defaultColWidth="11.421875" defaultRowHeight="12.75"/>
  <cols>
    <col min="1" max="1" width="1.421875" style="1" customWidth="1"/>
    <col min="2" max="2" width="22.57421875" style="1" customWidth="1"/>
    <col min="3" max="3" width="5.140625" style="11" customWidth="1"/>
    <col min="4" max="4" width="1.1484375" style="11" customWidth="1"/>
    <col min="5" max="36" width="9.00390625" style="11" customWidth="1"/>
    <col min="37" max="37" width="8.140625" style="11" bestFit="1" customWidth="1"/>
    <col min="38" max="38" width="8.28125" style="11" bestFit="1" customWidth="1"/>
    <col min="39" max="39" width="9.00390625" style="11" customWidth="1"/>
    <col min="40" max="41" width="1.8515625" style="1" customWidth="1"/>
    <col min="42" max="42" width="1.28515625" style="83" customWidth="1"/>
    <col min="43" max="43" width="7.28125" style="1" bestFit="1" customWidth="1"/>
    <col min="44" max="44" width="1.28515625" style="1" customWidth="1"/>
    <col min="45" max="46" width="11.421875" style="1" customWidth="1"/>
    <col min="47" max="47" width="1.421875" style="1" customWidth="1"/>
    <col min="48" max="48" width="11.421875" style="1" customWidth="1"/>
    <col min="49" max="49" width="8.00390625" style="1" customWidth="1"/>
    <col min="50" max="16384" width="11.421875" style="1" customWidth="1"/>
  </cols>
  <sheetData>
    <row r="1" spans="1:49" s="12" customFormat="1" ht="14.25" customHeight="1" thickBot="1" thickTop="1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4"/>
      <c r="AR1" s="74"/>
      <c r="AS1" s="14"/>
      <c r="AT1" s="14"/>
      <c r="AU1" s="96"/>
      <c r="AV1" s="96"/>
      <c r="AW1" s="16"/>
    </row>
    <row r="2" spans="1:49" s="30" customFormat="1" ht="18.75" customHeight="1">
      <c r="A2" s="22"/>
      <c r="B2" s="271" t="s">
        <v>505</v>
      </c>
      <c r="C2" s="273"/>
      <c r="D2" s="23"/>
      <c r="E2" s="151">
        <v>41641</v>
      </c>
      <c r="F2" s="152" t="s">
        <v>507</v>
      </c>
      <c r="G2" s="153" t="s">
        <v>509</v>
      </c>
      <c r="H2" s="153" t="s">
        <v>512</v>
      </c>
      <c r="I2" s="153">
        <v>42442</v>
      </c>
      <c r="J2" s="153">
        <v>42463</v>
      </c>
      <c r="K2" s="153">
        <v>42497</v>
      </c>
      <c r="L2" s="153">
        <v>42498</v>
      </c>
      <c r="M2" s="153">
        <v>42512</v>
      </c>
      <c r="N2" s="153">
        <v>42512</v>
      </c>
      <c r="O2" s="153">
        <v>42519</v>
      </c>
      <c r="P2" s="153">
        <v>42526</v>
      </c>
      <c r="Q2" s="153">
        <v>42532</v>
      </c>
      <c r="R2" s="153">
        <v>42532</v>
      </c>
      <c r="S2" s="153">
        <v>42533</v>
      </c>
      <c r="T2" s="153">
        <v>42540</v>
      </c>
      <c r="U2" s="153">
        <v>42540</v>
      </c>
      <c r="V2" s="208" t="s">
        <v>586</v>
      </c>
      <c r="W2" s="153" t="s">
        <v>582</v>
      </c>
      <c r="X2" s="153" t="s">
        <v>587</v>
      </c>
      <c r="Y2" s="153" t="s">
        <v>587</v>
      </c>
      <c r="Z2" s="153">
        <v>42624</v>
      </c>
      <c r="AA2" s="153">
        <v>42631</v>
      </c>
      <c r="AB2" s="153">
        <v>42645</v>
      </c>
      <c r="AC2" s="153">
        <v>42646</v>
      </c>
      <c r="AD2" s="153">
        <v>42659</v>
      </c>
      <c r="AE2" s="153">
        <v>42673</v>
      </c>
      <c r="AF2" s="153">
        <v>42680</v>
      </c>
      <c r="AG2" s="153">
        <v>42680</v>
      </c>
      <c r="AH2" s="153">
        <v>42690</v>
      </c>
      <c r="AI2" s="153">
        <v>42694</v>
      </c>
      <c r="AJ2" s="153" t="s">
        <v>544</v>
      </c>
      <c r="AK2" s="153" t="s">
        <v>545</v>
      </c>
      <c r="AL2" s="153" t="s">
        <v>547</v>
      </c>
      <c r="AM2" s="153" t="s">
        <v>547</v>
      </c>
      <c r="AN2" s="153"/>
      <c r="AO2" s="155"/>
      <c r="AP2" s="28"/>
      <c r="AQ2" s="280" t="s">
        <v>172</v>
      </c>
      <c r="AR2" s="29"/>
      <c r="AS2" s="94"/>
      <c r="AT2" s="316" t="s">
        <v>173</v>
      </c>
      <c r="AU2" s="28"/>
      <c r="AV2" s="262" t="s">
        <v>531</v>
      </c>
      <c r="AW2" s="322" t="s">
        <v>506</v>
      </c>
    </row>
    <row r="3" spans="1:49" s="30" customFormat="1" ht="31.5" customHeight="1">
      <c r="A3" s="22"/>
      <c r="B3" s="274"/>
      <c r="C3" s="276"/>
      <c r="D3" s="23"/>
      <c r="E3" s="156" t="s">
        <v>303</v>
      </c>
      <c r="F3" s="157" t="s">
        <v>303</v>
      </c>
      <c r="G3" s="157" t="s">
        <v>303</v>
      </c>
      <c r="H3" s="157" t="s">
        <v>303</v>
      </c>
      <c r="I3" s="45" t="s">
        <v>303</v>
      </c>
      <c r="J3" s="45" t="s">
        <v>303</v>
      </c>
      <c r="K3" s="207" t="s">
        <v>194</v>
      </c>
      <c r="L3" s="207" t="s">
        <v>194</v>
      </c>
      <c r="M3" s="45" t="s">
        <v>303</v>
      </c>
      <c r="N3" s="45" t="s">
        <v>303</v>
      </c>
      <c r="O3" s="45" t="s">
        <v>190</v>
      </c>
      <c r="P3" s="207" t="s">
        <v>194</v>
      </c>
      <c r="Q3" s="45" t="s">
        <v>303</v>
      </c>
      <c r="R3" s="45" t="s">
        <v>303</v>
      </c>
      <c r="S3" s="45" t="s">
        <v>303</v>
      </c>
      <c r="T3" s="45" t="s">
        <v>303</v>
      </c>
      <c r="U3" s="45" t="s">
        <v>303</v>
      </c>
      <c r="V3" s="207" t="s">
        <v>194</v>
      </c>
      <c r="W3" s="207" t="s">
        <v>194</v>
      </c>
      <c r="X3" s="207" t="s">
        <v>194</v>
      </c>
      <c r="Y3" s="207" t="s">
        <v>194</v>
      </c>
      <c r="Z3" s="45" t="s">
        <v>303</v>
      </c>
      <c r="AA3" s="45" t="s">
        <v>133</v>
      </c>
      <c r="AB3" s="45" t="s">
        <v>532</v>
      </c>
      <c r="AC3" s="45" t="s">
        <v>171</v>
      </c>
      <c r="AD3" s="45" t="s">
        <v>532</v>
      </c>
      <c r="AE3" s="207" t="s">
        <v>580</v>
      </c>
      <c r="AF3" s="45" t="s">
        <v>171</v>
      </c>
      <c r="AG3" s="45" t="s">
        <v>171</v>
      </c>
      <c r="AH3" s="207" t="s">
        <v>580</v>
      </c>
      <c r="AI3" s="45" t="s">
        <v>171</v>
      </c>
      <c r="AJ3" s="45" t="s">
        <v>171</v>
      </c>
      <c r="AK3" s="45" t="s">
        <v>171</v>
      </c>
      <c r="AL3" s="45" t="s">
        <v>171</v>
      </c>
      <c r="AM3" s="45" t="s">
        <v>171</v>
      </c>
      <c r="AN3" s="45"/>
      <c r="AO3" s="159"/>
      <c r="AP3" s="28"/>
      <c r="AQ3" s="281"/>
      <c r="AR3" s="29"/>
      <c r="AS3" s="94"/>
      <c r="AT3" s="317"/>
      <c r="AU3" s="28"/>
      <c r="AV3" s="263"/>
      <c r="AW3" s="323"/>
    </row>
    <row r="4" spans="1:49" s="30" customFormat="1" ht="27" customHeight="1">
      <c r="A4" s="22"/>
      <c r="B4" s="274"/>
      <c r="C4" s="276"/>
      <c r="D4" s="23"/>
      <c r="E4" s="160" t="s">
        <v>120</v>
      </c>
      <c r="F4" s="157" t="s">
        <v>129</v>
      </c>
      <c r="G4" s="157" t="s">
        <v>120</v>
      </c>
      <c r="H4" s="157" t="s">
        <v>146</v>
      </c>
      <c r="I4" s="157" t="s">
        <v>191</v>
      </c>
      <c r="J4" s="45" t="s">
        <v>146</v>
      </c>
      <c r="K4" s="45" t="s">
        <v>146</v>
      </c>
      <c r="L4" s="45" t="s">
        <v>176</v>
      </c>
      <c r="M4" s="45" t="s">
        <v>129</v>
      </c>
      <c r="N4" s="45" t="s">
        <v>129</v>
      </c>
      <c r="O4" s="45" t="s">
        <v>146</v>
      </c>
      <c r="P4" s="45" t="s">
        <v>601</v>
      </c>
      <c r="Q4" s="157" t="s">
        <v>146</v>
      </c>
      <c r="R4" s="45" t="s">
        <v>129</v>
      </c>
      <c r="S4" s="45" t="s">
        <v>191</v>
      </c>
      <c r="T4" s="60" t="s">
        <v>129</v>
      </c>
      <c r="U4" s="45" t="s">
        <v>146</v>
      </c>
      <c r="V4" s="45" t="s">
        <v>584</v>
      </c>
      <c r="W4" s="45" t="s">
        <v>146</v>
      </c>
      <c r="X4" s="45" t="s">
        <v>191</v>
      </c>
      <c r="Y4" s="45" t="s">
        <v>139</v>
      </c>
      <c r="Z4" s="45" t="s">
        <v>146</v>
      </c>
      <c r="AA4" s="45" t="s">
        <v>529</v>
      </c>
      <c r="AB4" s="45" t="s">
        <v>191</v>
      </c>
      <c r="AC4" s="45" t="s">
        <v>129</v>
      </c>
      <c r="AD4" s="45" t="s">
        <v>146</v>
      </c>
      <c r="AE4" s="45" t="s">
        <v>599</v>
      </c>
      <c r="AF4" s="45" t="s">
        <v>538</v>
      </c>
      <c r="AG4" s="45" t="s">
        <v>539</v>
      </c>
      <c r="AH4" s="45" t="s">
        <v>129</v>
      </c>
      <c r="AI4" s="45" t="s">
        <v>120</v>
      </c>
      <c r="AJ4" s="45" t="s">
        <v>146</v>
      </c>
      <c r="AK4" s="45" t="s">
        <v>120</v>
      </c>
      <c r="AL4" s="158" t="s">
        <v>538</v>
      </c>
      <c r="AM4" s="158" t="s">
        <v>539</v>
      </c>
      <c r="AN4" s="158"/>
      <c r="AO4" s="159"/>
      <c r="AP4" s="28"/>
      <c r="AQ4" s="281"/>
      <c r="AR4" s="29"/>
      <c r="AS4" s="94"/>
      <c r="AT4" s="317"/>
      <c r="AU4" s="28"/>
      <c r="AV4" s="263"/>
      <c r="AW4" s="323"/>
    </row>
    <row r="5" spans="1:49" s="30" customFormat="1" ht="44.25" customHeight="1" thickBot="1">
      <c r="A5" s="22"/>
      <c r="B5" s="277"/>
      <c r="C5" s="279"/>
      <c r="D5" s="23"/>
      <c r="E5" s="161" t="s">
        <v>166</v>
      </c>
      <c r="F5" s="162" t="s">
        <v>508</v>
      </c>
      <c r="G5" s="163" t="s">
        <v>510</v>
      </c>
      <c r="H5" s="163" t="s">
        <v>513</v>
      </c>
      <c r="I5" s="163" t="s">
        <v>516</v>
      </c>
      <c r="J5" s="163" t="s">
        <v>518</v>
      </c>
      <c r="K5" s="163" t="s">
        <v>581</v>
      </c>
      <c r="L5" s="163" t="s">
        <v>590</v>
      </c>
      <c r="M5" s="163" t="s">
        <v>519</v>
      </c>
      <c r="N5" s="163" t="s">
        <v>520</v>
      </c>
      <c r="O5" s="163" t="s">
        <v>521</v>
      </c>
      <c r="P5" s="163" t="s">
        <v>590</v>
      </c>
      <c r="Q5" s="163" t="s">
        <v>527</v>
      </c>
      <c r="R5" s="163" t="s">
        <v>352</v>
      </c>
      <c r="S5" s="163" t="s">
        <v>524</v>
      </c>
      <c r="T5" s="163" t="s">
        <v>526</v>
      </c>
      <c r="U5" s="163" t="s">
        <v>528</v>
      </c>
      <c r="V5" s="163" t="s">
        <v>585</v>
      </c>
      <c r="W5" s="163" t="s">
        <v>583</v>
      </c>
      <c r="X5" s="163" t="s">
        <v>589</v>
      </c>
      <c r="Y5" s="163" t="s">
        <v>589</v>
      </c>
      <c r="Z5" s="163" t="s">
        <v>325</v>
      </c>
      <c r="AA5" s="163" t="s">
        <v>530</v>
      </c>
      <c r="AB5" s="163" t="s">
        <v>533</v>
      </c>
      <c r="AC5" s="163" t="s">
        <v>166</v>
      </c>
      <c r="AD5" s="163" t="s">
        <v>536</v>
      </c>
      <c r="AE5" s="163" t="s">
        <v>600</v>
      </c>
      <c r="AF5" s="163" t="s">
        <v>338</v>
      </c>
      <c r="AG5" s="163" t="s">
        <v>338</v>
      </c>
      <c r="AH5" s="163" t="s">
        <v>585</v>
      </c>
      <c r="AI5" s="163" t="s">
        <v>314</v>
      </c>
      <c r="AJ5" s="163" t="s">
        <v>546</v>
      </c>
      <c r="AK5" s="163" t="s">
        <v>339</v>
      </c>
      <c r="AL5" s="163" t="s">
        <v>548</v>
      </c>
      <c r="AM5" s="163" t="s">
        <v>548</v>
      </c>
      <c r="AN5" s="163"/>
      <c r="AO5" s="164"/>
      <c r="AP5" s="28"/>
      <c r="AQ5" s="282"/>
      <c r="AR5" s="29"/>
      <c r="AS5" s="94"/>
      <c r="AT5" s="318"/>
      <c r="AU5" s="28"/>
      <c r="AV5" s="264"/>
      <c r="AW5" s="324"/>
    </row>
    <row r="6" spans="1:49" ht="5.25" customHeight="1" thickBot="1">
      <c r="A6" s="2"/>
      <c r="B6" s="3"/>
      <c r="C6" s="5"/>
      <c r="D6" s="5"/>
      <c r="E6" s="6"/>
      <c r="F6" s="6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3"/>
      <c r="AQ6" s="18"/>
      <c r="AR6" s="4"/>
      <c r="AS6" s="3"/>
      <c r="AT6" s="18"/>
      <c r="AU6" s="4"/>
      <c r="AV6" s="83"/>
      <c r="AW6" s="4"/>
    </row>
    <row r="7" spans="1:49" s="56" customFormat="1" ht="15" customHeight="1" thickBot="1">
      <c r="A7" s="48"/>
      <c r="B7" t="s">
        <v>498</v>
      </c>
      <c r="C7" t="s">
        <v>13</v>
      </c>
      <c r="D7" s="50"/>
      <c r="E7" s="226"/>
      <c r="F7" s="227"/>
      <c r="G7" s="227">
        <v>2</v>
      </c>
      <c r="H7" s="227">
        <v>2</v>
      </c>
      <c r="I7" s="227">
        <v>6</v>
      </c>
      <c r="J7" s="227"/>
      <c r="K7" s="227"/>
      <c r="L7" s="227"/>
      <c r="M7" s="227"/>
      <c r="N7" s="227"/>
      <c r="O7" s="227"/>
      <c r="P7" s="227"/>
      <c r="Q7" s="227">
        <v>4</v>
      </c>
      <c r="R7" s="227">
        <v>1</v>
      </c>
      <c r="S7" s="227">
        <v>4</v>
      </c>
      <c r="T7" s="227"/>
      <c r="U7" s="227"/>
      <c r="V7" s="227"/>
      <c r="W7" s="227"/>
      <c r="X7" s="227"/>
      <c r="Y7" s="227"/>
      <c r="Z7" s="227">
        <v>3</v>
      </c>
      <c r="AA7" s="227"/>
      <c r="AB7" s="227">
        <v>9</v>
      </c>
      <c r="AC7" s="227" t="s">
        <v>506</v>
      </c>
      <c r="AD7" s="227"/>
      <c r="AE7" s="227"/>
      <c r="AF7" s="227"/>
      <c r="AG7" s="227"/>
      <c r="AH7" s="227"/>
      <c r="AI7" s="227">
        <v>6</v>
      </c>
      <c r="AJ7" s="227"/>
      <c r="AK7" s="227">
        <v>8</v>
      </c>
      <c r="AL7" s="228">
        <v>36</v>
      </c>
      <c r="AM7" s="228"/>
      <c r="AN7" s="228"/>
      <c r="AO7" s="229"/>
      <c r="AP7" s="54"/>
      <c r="AQ7" s="75">
        <f aca="true" t="shared" si="0" ref="AQ7:AQ39">COUNTA(E7:AO7)</f>
        <v>12</v>
      </c>
      <c r="AR7" s="55"/>
      <c r="AS7" s="49" t="str">
        <f>B7</f>
        <v>ALVES Georges</v>
      </c>
      <c r="AT7" s="80">
        <f aca="true" t="shared" si="1" ref="AT7:AT39">COUNTIF(E7:AO7,"&lt;4")</f>
        <v>4</v>
      </c>
      <c r="AU7" s="54"/>
      <c r="AV7" s="97">
        <f aca="true" t="shared" si="2" ref="AV7:AV39">AT7/AQ7</f>
        <v>0.3333333333333333</v>
      </c>
      <c r="AW7" s="89">
        <f>COUNTIF(C7:AM7,"pm")</f>
        <v>1</v>
      </c>
    </row>
    <row r="8" spans="1:49" s="56" customFormat="1" ht="15" customHeight="1" thickBot="1">
      <c r="A8" s="48"/>
      <c r="B8" s="203" t="s">
        <v>542</v>
      </c>
      <c r="C8" s="203" t="s">
        <v>34</v>
      </c>
      <c r="D8" s="50"/>
      <c r="E8" s="230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>
        <v>1</v>
      </c>
      <c r="AJ8" s="231"/>
      <c r="AK8" s="231"/>
      <c r="AL8" s="232"/>
      <c r="AM8" s="232"/>
      <c r="AN8" s="232"/>
      <c r="AO8" s="233"/>
      <c r="AP8" s="54"/>
      <c r="AQ8" s="76">
        <f t="shared" si="0"/>
        <v>1</v>
      </c>
      <c r="AR8" s="55"/>
      <c r="AS8" s="49" t="str">
        <f aca="true" t="shared" si="3" ref="AS8:AS69">B8</f>
        <v>BRANCHET Flavie</v>
      </c>
      <c r="AT8" s="80">
        <f t="shared" si="1"/>
        <v>1</v>
      </c>
      <c r="AU8" s="54"/>
      <c r="AV8" s="97">
        <f t="shared" si="2"/>
        <v>1</v>
      </c>
      <c r="AW8" s="89">
        <f aca="true" t="shared" si="4" ref="AW8:AW69">COUNTIF(C8:AM8,"pm")</f>
        <v>0</v>
      </c>
    </row>
    <row r="9" spans="1:50" s="12" customFormat="1" ht="15" customHeight="1" thickBot="1">
      <c r="A9" s="57"/>
      <c r="B9" t="s">
        <v>484</v>
      </c>
      <c r="C9" t="s">
        <v>108</v>
      </c>
      <c r="D9" s="58"/>
      <c r="E9" s="234"/>
      <c r="F9" s="234">
        <v>19</v>
      </c>
      <c r="G9" s="234">
        <v>12</v>
      </c>
      <c r="H9" s="234">
        <v>5</v>
      </c>
      <c r="I9" s="234"/>
      <c r="J9" s="234"/>
      <c r="K9" s="234"/>
      <c r="L9" s="234"/>
      <c r="M9" s="234">
        <v>27</v>
      </c>
      <c r="N9" s="234">
        <v>26</v>
      </c>
      <c r="O9" s="234">
        <v>48</v>
      </c>
      <c r="P9" s="234"/>
      <c r="Q9" s="234"/>
      <c r="R9" s="234"/>
      <c r="S9" s="234"/>
      <c r="T9" s="234">
        <v>20</v>
      </c>
      <c r="U9" s="234">
        <v>13</v>
      </c>
      <c r="V9" s="234"/>
      <c r="W9" s="234"/>
      <c r="X9" s="234"/>
      <c r="Y9" s="234"/>
      <c r="Z9" s="234">
        <v>11</v>
      </c>
      <c r="AA9" s="234" t="s">
        <v>506</v>
      </c>
      <c r="AB9" s="234">
        <v>19</v>
      </c>
      <c r="AC9" s="234" t="s">
        <v>506</v>
      </c>
      <c r="AD9" s="234">
        <v>5</v>
      </c>
      <c r="AE9" s="234"/>
      <c r="AF9" s="234">
        <v>8</v>
      </c>
      <c r="AG9" s="234"/>
      <c r="AH9" s="234"/>
      <c r="AI9" s="234">
        <v>7</v>
      </c>
      <c r="AJ9" s="234">
        <v>3</v>
      </c>
      <c r="AK9" s="234"/>
      <c r="AL9" s="234"/>
      <c r="AM9" s="234"/>
      <c r="AN9" s="234"/>
      <c r="AO9" s="235"/>
      <c r="AP9" s="62"/>
      <c r="AQ9" s="76">
        <f t="shared" si="0"/>
        <v>16</v>
      </c>
      <c r="AR9" s="63"/>
      <c r="AS9" s="49" t="str">
        <f t="shared" si="3"/>
        <v>CAILLET François</v>
      </c>
      <c r="AT9" s="80">
        <f t="shared" si="1"/>
        <v>1</v>
      </c>
      <c r="AU9" s="54"/>
      <c r="AV9" s="97">
        <f t="shared" si="2"/>
        <v>0.0625</v>
      </c>
      <c r="AW9" s="89">
        <f t="shared" si="4"/>
        <v>2</v>
      </c>
      <c r="AX9" s="56"/>
    </row>
    <row r="10" spans="1:50" s="12" customFormat="1" ht="15" customHeight="1" thickBot="1">
      <c r="A10" s="57"/>
      <c r="B10" t="s">
        <v>486</v>
      </c>
      <c r="C10" t="s">
        <v>109</v>
      </c>
      <c r="D10" s="58"/>
      <c r="E10" s="234"/>
      <c r="F10" s="234">
        <v>5</v>
      </c>
      <c r="G10" s="234">
        <v>3</v>
      </c>
      <c r="H10" s="234">
        <v>5</v>
      </c>
      <c r="I10" s="234"/>
      <c r="J10" s="234"/>
      <c r="K10" s="234"/>
      <c r="L10" s="234"/>
      <c r="M10" s="234">
        <v>13</v>
      </c>
      <c r="N10" s="234">
        <v>9</v>
      </c>
      <c r="O10" s="234">
        <v>35</v>
      </c>
      <c r="P10" s="234"/>
      <c r="Q10" s="234"/>
      <c r="R10" s="234"/>
      <c r="S10" s="234"/>
      <c r="T10" s="234">
        <v>18</v>
      </c>
      <c r="U10" s="234">
        <v>12</v>
      </c>
      <c r="V10" s="234"/>
      <c r="W10" s="234"/>
      <c r="X10" s="234"/>
      <c r="Y10" s="234"/>
      <c r="Z10" s="234">
        <v>2</v>
      </c>
      <c r="AA10" s="234"/>
      <c r="AB10" s="234">
        <v>10</v>
      </c>
      <c r="AC10" s="234">
        <v>1</v>
      </c>
      <c r="AD10" s="234">
        <v>5</v>
      </c>
      <c r="AE10" s="234"/>
      <c r="AF10" s="234"/>
      <c r="AG10" s="234">
        <v>2</v>
      </c>
      <c r="AH10" s="234"/>
      <c r="AI10" s="234">
        <v>8</v>
      </c>
      <c r="AJ10" s="234"/>
      <c r="AK10" s="234"/>
      <c r="AL10" s="234"/>
      <c r="AM10" s="234"/>
      <c r="AN10" s="234"/>
      <c r="AO10" s="235"/>
      <c r="AP10" s="62"/>
      <c r="AQ10" s="76">
        <f t="shared" si="0"/>
        <v>14</v>
      </c>
      <c r="AR10" s="63"/>
      <c r="AS10" s="49" t="str">
        <f t="shared" si="3"/>
        <v>CAILLET Véronique</v>
      </c>
      <c r="AT10" s="80">
        <f t="shared" si="1"/>
        <v>4</v>
      </c>
      <c r="AU10" s="54"/>
      <c r="AV10" s="97">
        <f t="shared" si="2"/>
        <v>0.2857142857142857</v>
      </c>
      <c r="AW10" s="89">
        <f t="shared" si="4"/>
        <v>0</v>
      </c>
      <c r="AX10" s="56"/>
    </row>
    <row r="11" spans="1:50" s="12" customFormat="1" ht="15" customHeight="1" thickBot="1">
      <c r="A11" s="57"/>
      <c r="B11" t="s">
        <v>523</v>
      </c>
      <c r="C11" t="s">
        <v>643</v>
      </c>
      <c r="D11" s="58"/>
      <c r="E11" s="234"/>
      <c r="F11" s="234"/>
      <c r="G11" s="234">
        <v>6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5"/>
      <c r="AP11" s="62"/>
      <c r="AQ11" s="76">
        <f t="shared" si="0"/>
        <v>1</v>
      </c>
      <c r="AR11" s="63"/>
      <c r="AS11" s="49" t="str">
        <f t="shared" si="3"/>
        <v>CLAESSENS Eline </v>
      </c>
      <c r="AT11" s="80">
        <f t="shared" si="1"/>
        <v>0</v>
      </c>
      <c r="AU11" s="54"/>
      <c r="AV11" s="97">
        <f t="shared" si="2"/>
        <v>0</v>
      </c>
      <c r="AW11" s="89">
        <f t="shared" si="4"/>
        <v>0</v>
      </c>
      <c r="AX11" s="56"/>
    </row>
    <row r="12" spans="1:50" s="12" customFormat="1" ht="15" customHeight="1" thickBot="1">
      <c r="A12" s="57"/>
      <c r="B12" t="s">
        <v>517</v>
      </c>
      <c r="C12" t="s">
        <v>30</v>
      </c>
      <c r="D12" s="58"/>
      <c r="E12" s="234"/>
      <c r="F12" s="234"/>
      <c r="G12" s="234"/>
      <c r="H12" s="234"/>
      <c r="I12" s="234">
        <v>6</v>
      </c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>
        <v>4</v>
      </c>
      <c r="AA12" s="234"/>
      <c r="AB12" s="234">
        <v>3</v>
      </c>
      <c r="AC12" s="234"/>
      <c r="AD12" s="234"/>
      <c r="AE12" s="234"/>
      <c r="AF12" s="234"/>
      <c r="AG12" s="234"/>
      <c r="AH12" s="234"/>
      <c r="AI12" s="234">
        <v>5</v>
      </c>
      <c r="AJ12" s="234"/>
      <c r="AK12" s="234"/>
      <c r="AL12" s="234"/>
      <c r="AM12" s="234"/>
      <c r="AN12" s="234"/>
      <c r="AO12" s="235"/>
      <c r="AP12" s="62"/>
      <c r="AQ12" s="76">
        <f t="shared" si="0"/>
        <v>4</v>
      </c>
      <c r="AR12" s="63"/>
      <c r="AS12" s="49" t="str">
        <f t="shared" si="3"/>
        <v>CORMERY Roxanne</v>
      </c>
      <c r="AT12" s="80">
        <f t="shared" si="1"/>
        <v>1</v>
      </c>
      <c r="AU12" s="54"/>
      <c r="AV12" s="97">
        <f t="shared" si="2"/>
        <v>0.25</v>
      </c>
      <c r="AW12" s="89">
        <f t="shared" si="4"/>
        <v>0</v>
      </c>
      <c r="AX12" s="56"/>
    </row>
    <row r="13" spans="1:50" s="12" customFormat="1" ht="15" customHeight="1" thickBot="1">
      <c r="A13" s="57"/>
      <c r="B13" t="s">
        <v>472</v>
      </c>
      <c r="C13" t="s">
        <v>105</v>
      </c>
      <c r="D13" s="58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5"/>
      <c r="AP13" s="62"/>
      <c r="AQ13" s="76">
        <f t="shared" si="0"/>
        <v>0</v>
      </c>
      <c r="AR13" s="63"/>
      <c r="AS13" s="49" t="str">
        <f t="shared" si="3"/>
        <v>COUVERCELLE Constance</v>
      </c>
      <c r="AT13" s="80">
        <f t="shared" si="1"/>
        <v>0</v>
      </c>
      <c r="AU13" s="54"/>
      <c r="AV13" s="97" t="e">
        <f t="shared" si="2"/>
        <v>#DIV/0!</v>
      </c>
      <c r="AW13" s="89">
        <f t="shared" si="4"/>
        <v>0</v>
      </c>
      <c r="AX13" s="56"/>
    </row>
    <row r="14" spans="1:50" s="12" customFormat="1" ht="15" customHeight="1" thickBot="1">
      <c r="A14" s="57"/>
      <c r="B14" t="s">
        <v>504</v>
      </c>
      <c r="C14" t="s">
        <v>329</v>
      </c>
      <c r="D14" s="58"/>
      <c r="E14" s="234"/>
      <c r="F14" s="234"/>
      <c r="G14" s="234"/>
      <c r="H14" s="234">
        <v>3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5"/>
      <c r="AP14" s="62"/>
      <c r="AQ14" s="76">
        <f t="shared" si="0"/>
        <v>1</v>
      </c>
      <c r="AR14" s="63"/>
      <c r="AS14" s="49" t="str">
        <f t="shared" si="3"/>
        <v>DEMIDOVA Sophia</v>
      </c>
      <c r="AT14" s="80">
        <f t="shared" si="1"/>
        <v>1</v>
      </c>
      <c r="AU14" s="54"/>
      <c r="AV14" s="97">
        <f t="shared" si="2"/>
        <v>1</v>
      </c>
      <c r="AW14" s="89">
        <f t="shared" si="4"/>
        <v>0</v>
      </c>
      <c r="AX14" s="56"/>
    </row>
    <row r="15" spans="1:50" s="12" customFormat="1" ht="15" customHeight="1" thickBot="1">
      <c r="A15" s="57"/>
      <c r="B15" t="s">
        <v>464</v>
      </c>
      <c r="C15" t="s">
        <v>29</v>
      </c>
      <c r="D15" s="58"/>
      <c r="E15" s="234"/>
      <c r="F15" s="234"/>
      <c r="G15" s="234"/>
      <c r="H15" s="234">
        <v>2</v>
      </c>
      <c r="I15" s="234">
        <v>1</v>
      </c>
      <c r="J15" s="234"/>
      <c r="K15" s="234">
        <v>28</v>
      </c>
      <c r="L15" s="234">
        <v>47</v>
      </c>
      <c r="M15" s="234">
        <v>3</v>
      </c>
      <c r="N15" s="234">
        <v>3</v>
      </c>
      <c r="O15" s="234">
        <v>3</v>
      </c>
      <c r="P15" s="234"/>
      <c r="Q15" s="234"/>
      <c r="R15" s="234"/>
      <c r="S15" s="234"/>
      <c r="T15" s="234"/>
      <c r="U15" s="234"/>
      <c r="V15" s="234"/>
      <c r="W15" s="234">
        <v>24</v>
      </c>
      <c r="X15" s="234">
        <v>7</v>
      </c>
      <c r="Y15" s="234">
        <v>11</v>
      </c>
      <c r="Z15" s="234"/>
      <c r="AA15" s="234"/>
      <c r="AB15" s="234"/>
      <c r="AC15" s="234"/>
      <c r="AD15" s="234"/>
      <c r="AE15" s="234">
        <v>15</v>
      </c>
      <c r="AF15" s="234"/>
      <c r="AG15" s="234"/>
      <c r="AH15" s="234">
        <v>3</v>
      </c>
      <c r="AI15" s="234"/>
      <c r="AJ15" s="234"/>
      <c r="AK15" s="234"/>
      <c r="AL15" s="234"/>
      <c r="AM15" s="234"/>
      <c r="AN15" s="234"/>
      <c r="AO15" s="235"/>
      <c r="AP15" s="62"/>
      <c r="AQ15" s="76">
        <f t="shared" si="0"/>
        <v>12</v>
      </c>
      <c r="AR15" s="63"/>
      <c r="AS15" s="49" t="str">
        <f t="shared" si="3"/>
        <v>DONET Elodie</v>
      </c>
      <c r="AT15" s="80">
        <f t="shared" si="1"/>
        <v>6</v>
      </c>
      <c r="AU15" s="54"/>
      <c r="AV15" s="97">
        <f t="shared" si="2"/>
        <v>0.5</v>
      </c>
      <c r="AW15" s="89">
        <f t="shared" si="4"/>
        <v>0</v>
      </c>
      <c r="AX15" s="56"/>
    </row>
    <row r="16" spans="1:50" s="12" customFormat="1" ht="15" customHeight="1" thickBot="1">
      <c r="A16" s="57"/>
      <c r="B16" t="s">
        <v>478</v>
      </c>
      <c r="C16" t="s">
        <v>107</v>
      </c>
      <c r="D16" s="58"/>
      <c r="E16" s="234"/>
      <c r="F16" s="234"/>
      <c r="G16" s="234"/>
      <c r="H16" s="234">
        <v>3</v>
      </c>
      <c r="I16" s="234">
        <v>2</v>
      </c>
      <c r="J16" s="234"/>
      <c r="K16" s="234">
        <v>76</v>
      </c>
      <c r="L16" s="234" t="s">
        <v>506</v>
      </c>
      <c r="M16" s="234">
        <v>8</v>
      </c>
      <c r="N16" s="234">
        <v>8</v>
      </c>
      <c r="O16" s="234">
        <v>30</v>
      </c>
      <c r="P16" s="234"/>
      <c r="Q16" s="234"/>
      <c r="R16" s="234"/>
      <c r="S16" s="234">
        <v>6</v>
      </c>
      <c r="T16" s="234"/>
      <c r="U16" s="234"/>
      <c r="V16" s="234"/>
      <c r="W16" s="234">
        <v>73</v>
      </c>
      <c r="X16" s="234">
        <v>45</v>
      </c>
      <c r="Y16" s="234">
        <v>16</v>
      </c>
      <c r="Z16" s="234"/>
      <c r="AA16" s="234"/>
      <c r="AB16" s="234">
        <v>1</v>
      </c>
      <c r="AC16" s="234"/>
      <c r="AD16" s="234"/>
      <c r="AE16" s="234">
        <v>15</v>
      </c>
      <c r="AF16" s="234"/>
      <c r="AG16" s="234"/>
      <c r="AH16" s="234"/>
      <c r="AI16" s="234"/>
      <c r="AJ16" s="234">
        <v>2</v>
      </c>
      <c r="AK16" s="234"/>
      <c r="AL16" s="234"/>
      <c r="AM16" s="234"/>
      <c r="AN16" s="234"/>
      <c r="AO16" s="235"/>
      <c r="AP16" s="62"/>
      <c r="AQ16" s="76">
        <f t="shared" si="0"/>
        <v>14</v>
      </c>
      <c r="AR16" s="63"/>
      <c r="AS16" s="49" t="str">
        <f t="shared" si="3"/>
        <v>DONET Sébastien</v>
      </c>
      <c r="AT16" s="80">
        <f t="shared" si="1"/>
        <v>4</v>
      </c>
      <c r="AU16" s="54"/>
      <c r="AV16" s="97">
        <f t="shared" si="2"/>
        <v>0.2857142857142857</v>
      </c>
      <c r="AW16" s="89">
        <f t="shared" si="4"/>
        <v>1</v>
      </c>
      <c r="AX16" s="56"/>
    </row>
    <row r="17" spans="1:50" s="12" customFormat="1" ht="15" customHeight="1" thickBot="1">
      <c r="A17" s="57"/>
      <c r="B17" t="s">
        <v>483</v>
      </c>
      <c r="C17" t="s">
        <v>469</v>
      </c>
      <c r="D17" s="58"/>
      <c r="E17" s="234"/>
      <c r="F17" s="234"/>
      <c r="G17" s="234"/>
      <c r="H17" s="234"/>
      <c r="I17" s="234"/>
      <c r="J17" s="234"/>
      <c r="K17" s="234">
        <v>66</v>
      </c>
      <c r="L17" s="234">
        <v>5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5"/>
      <c r="AP17" s="62"/>
      <c r="AQ17" s="76">
        <f t="shared" si="0"/>
        <v>2</v>
      </c>
      <c r="AR17" s="63"/>
      <c r="AS17" s="49" t="str">
        <f t="shared" si="3"/>
        <v>DZIEGIEL Nicolas</v>
      </c>
      <c r="AT17" s="80">
        <f t="shared" si="1"/>
        <v>0</v>
      </c>
      <c r="AU17" s="54"/>
      <c r="AV17" s="97">
        <f t="shared" si="2"/>
        <v>0</v>
      </c>
      <c r="AW17" s="89">
        <f t="shared" si="4"/>
        <v>0</v>
      </c>
      <c r="AX17" s="56"/>
    </row>
    <row r="18" spans="1:50" s="12" customFormat="1" ht="15" customHeight="1" thickBot="1">
      <c r="A18" s="57"/>
      <c r="B18" t="s">
        <v>496</v>
      </c>
      <c r="C18" t="s">
        <v>29</v>
      </c>
      <c r="D18" s="58"/>
      <c r="E18" s="234"/>
      <c r="F18" s="234"/>
      <c r="G18" s="234"/>
      <c r="H18" s="234"/>
      <c r="I18" s="234">
        <v>5</v>
      </c>
      <c r="J18" s="234"/>
      <c r="K18" s="234"/>
      <c r="L18" s="234"/>
      <c r="M18" s="234"/>
      <c r="N18" s="234"/>
      <c r="O18" s="234"/>
      <c r="P18" s="234"/>
      <c r="Q18" s="234">
        <v>1</v>
      </c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5"/>
      <c r="AP18" s="62"/>
      <c r="AQ18" s="76">
        <f t="shared" si="0"/>
        <v>2</v>
      </c>
      <c r="AR18" s="63"/>
      <c r="AS18" s="49" t="str">
        <f t="shared" si="3"/>
        <v>GAILLARD Alicia</v>
      </c>
      <c r="AT18" s="80">
        <f t="shared" si="1"/>
        <v>1</v>
      </c>
      <c r="AU18" s="54"/>
      <c r="AV18" s="97">
        <f t="shared" si="2"/>
        <v>0.5</v>
      </c>
      <c r="AW18" s="89">
        <f t="shared" si="4"/>
        <v>0</v>
      </c>
      <c r="AX18" s="56"/>
    </row>
    <row r="19" spans="1:50" s="12" customFormat="1" ht="15" customHeight="1" thickBot="1">
      <c r="A19" s="57"/>
      <c r="B19" t="s">
        <v>515</v>
      </c>
      <c r="C19" t="s">
        <v>22</v>
      </c>
      <c r="D19" s="58"/>
      <c r="E19" s="234"/>
      <c r="F19" s="234"/>
      <c r="G19" s="234"/>
      <c r="H19" s="234">
        <v>1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>
        <v>3</v>
      </c>
      <c r="AA19" s="234"/>
      <c r="AB19" s="234">
        <v>2</v>
      </c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5"/>
      <c r="AP19" s="62"/>
      <c r="AQ19" s="76">
        <f t="shared" si="0"/>
        <v>3</v>
      </c>
      <c r="AR19" s="63"/>
      <c r="AS19" s="49" t="str">
        <f t="shared" si="3"/>
        <v>HENKY Edouard</v>
      </c>
      <c r="AT19" s="80">
        <f t="shared" si="1"/>
        <v>3</v>
      </c>
      <c r="AU19" s="54"/>
      <c r="AV19" s="97">
        <f t="shared" si="2"/>
        <v>1</v>
      </c>
      <c r="AW19" s="89">
        <f t="shared" si="4"/>
        <v>0</v>
      </c>
      <c r="AX19" s="56"/>
    </row>
    <row r="20" spans="1:50" s="12" customFormat="1" ht="15" customHeight="1" thickBot="1">
      <c r="A20" s="57"/>
      <c r="B20" t="s">
        <v>466</v>
      </c>
      <c r="C20" t="s">
        <v>28</v>
      </c>
      <c r="D20" s="58"/>
      <c r="E20" s="234"/>
      <c r="F20" s="234"/>
      <c r="G20" s="234"/>
      <c r="H20" s="234">
        <v>4</v>
      </c>
      <c r="I20" s="234"/>
      <c r="J20" s="234"/>
      <c r="K20" s="234" t="s">
        <v>506</v>
      </c>
      <c r="L20" s="234">
        <v>18</v>
      </c>
      <c r="M20" s="234"/>
      <c r="N20" s="234"/>
      <c r="O20" s="234">
        <v>17</v>
      </c>
      <c r="P20" s="234"/>
      <c r="Q20" s="234">
        <v>2</v>
      </c>
      <c r="R20" s="234"/>
      <c r="S20" s="234">
        <v>8</v>
      </c>
      <c r="T20" s="234"/>
      <c r="U20" s="234"/>
      <c r="V20" s="234"/>
      <c r="W20" s="234"/>
      <c r="X20" s="234"/>
      <c r="Y20" s="234"/>
      <c r="Z20" s="234">
        <v>11</v>
      </c>
      <c r="AA20" s="234"/>
      <c r="AB20" s="234">
        <v>8</v>
      </c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5"/>
      <c r="AP20" s="62"/>
      <c r="AQ20" s="76">
        <f t="shared" si="0"/>
        <v>8</v>
      </c>
      <c r="AR20" s="63"/>
      <c r="AS20" s="49" t="str">
        <f t="shared" si="3"/>
        <v>HENKY Francis</v>
      </c>
      <c r="AT20" s="80">
        <f t="shared" si="1"/>
        <v>1</v>
      </c>
      <c r="AU20" s="54"/>
      <c r="AV20" s="97">
        <f t="shared" si="2"/>
        <v>0.125</v>
      </c>
      <c r="AW20" s="89">
        <f t="shared" si="4"/>
        <v>1</v>
      </c>
      <c r="AX20" s="56"/>
    </row>
    <row r="21" spans="1:50" s="12" customFormat="1" ht="15" customHeight="1" thickBot="1">
      <c r="A21" s="57"/>
      <c r="B21" t="s">
        <v>493</v>
      </c>
      <c r="C21" t="s">
        <v>24</v>
      </c>
      <c r="D21" s="58"/>
      <c r="E21" s="234">
        <v>4</v>
      </c>
      <c r="F21" s="234"/>
      <c r="G21" s="234">
        <v>4</v>
      </c>
      <c r="H21" s="234">
        <v>1</v>
      </c>
      <c r="I21" s="234">
        <v>2</v>
      </c>
      <c r="J21" s="234"/>
      <c r="K21" s="234"/>
      <c r="L21" s="234"/>
      <c r="M21" s="234"/>
      <c r="N21" s="234"/>
      <c r="O21" s="234"/>
      <c r="P21" s="234"/>
      <c r="Q21" s="234">
        <v>3</v>
      </c>
      <c r="R21" s="234"/>
      <c r="S21" s="234">
        <v>1</v>
      </c>
      <c r="T21" s="234">
        <v>6</v>
      </c>
      <c r="U21" s="234">
        <v>7</v>
      </c>
      <c r="V21" s="234"/>
      <c r="W21" s="234"/>
      <c r="X21" s="234">
        <v>12</v>
      </c>
      <c r="Y21" s="234"/>
      <c r="Z21" s="234">
        <v>1</v>
      </c>
      <c r="AA21" s="234"/>
      <c r="AB21" s="234"/>
      <c r="AC21" s="234"/>
      <c r="AD21" s="234"/>
      <c r="AE21" s="234"/>
      <c r="AF21" s="234"/>
      <c r="AG21" s="234"/>
      <c r="AH21" s="234"/>
      <c r="AI21" s="234">
        <v>3</v>
      </c>
      <c r="AJ21" s="234"/>
      <c r="AK21" s="234">
        <v>1</v>
      </c>
      <c r="AL21" s="234"/>
      <c r="AM21" s="234"/>
      <c r="AN21" s="234"/>
      <c r="AO21" s="235"/>
      <c r="AP21" s="62"/>
      <c r="AQ21" s="76">
        <f t="shared" si="0"/>
        <v>12</v>
      </c>
      <c r="AR21" s="63"/>
      <c r="AS21" s="49" t="str">
        <f t="shared" si="3"/>
        <v>HENKY Maribelle</v>
      </c>
      <c r="AT21" s="80">
        <f t="shared" si="1"/>
        <v>7</v>
      </c>
      <c r="AU21" s="54"/>
      <c r="AV21" s="97">
        <f t="shared" si="2"/>
        <v>0.5833333333333334</v>
      </c>
      <c r="AW21" s="89">
        <f t="shared" si="4"/>
        <v>0</v>
      </c>
      <c r="AX21" s="56"/>
    </row>
    <row r="22" spans="1:50" s="12" customFormat="1" ht="15" customHeight="1" thickBot="1">
      <c r="A22" s="57"/>
      <c r="B22" t="s">
        <v>501</v>
      </c>
      <c r="C22" t="s">
        <v>110</v>
      </c>
      <c r="D22" s="58"/>
      <c r="E22" s="234"/>
      <c r="F22" s="234"/>
      <c r="G22" s="234"/>
      <c r="H22" s="234">
        <v>4</v>
      </c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>
        <v>8</v>
      </c>
      <c r="Z22" s="234">
        <v>1</v>
      </c>
      <c r="AA22" s="234"/>
      <c r="AB22" s="234">
        <v>4</v>
      </c>
      <c r="AC22" s="234"/>
      <c r="AD22" s="234"/>
      <c r="AE22" s="234"/>
      <c r="AF22" s="234"/>
      <c r="AG22" s="234"/>
      <c r="AH22" s="234"/>
      <c r="AI22" s="234" t="s">
        <v>506</v>
      </c>
      <c r="AJ22" s="234"/>
      <c r="AK22" s="234">
        <v>3</v>
      </c>
      <c r="AL22" s="234"/>
      <c r="AM22" s="234"/>
      <c r="AN22" s="234"/>
      <c r="AO22" s="235"/>
      <c r="AP22" s="62"/>
      <c r="AQ22" s="76">
        <f t="shared" si="0"/>
        <v>6</v>
      </c>
      <c r="AR22" s="63"/>
      <c r="AS22" s="49" t="str">
        <f t="shared" si="3"/>
        <v>HENKY Pailin</v>
      </c>
      <c r="AT22" s="80">
        <f t="shared" si="1"/>
        <v>2</v>
      </c>
      <c r="AU22" s="54"/>
      <c r="AV22" s="97">
        <f t="shared" si="2"/>
        <v>0.3333333333333333</v>
      </c>
      <c r="AW22" s="89">
        <f t="shared" si="4"/>
        <v>1</v>
      </c>
      <c r="AX22" s="56"/>
    </row>
    <row r="23" spans="1:50" s="12" customFormat="1" ht="15" customHeight="1" thickBot="1">
      <c r="A23" s="57"/>
      <c r="B23" t="s">
        <v>494</v>
      </c>
      <c r="C23" t="s">
        <v>385</v>
      </c>
      <c r="D23" s="58"/>
      <c r="E23" s="234">
        <v>3</v>
      </c>
      <c r="F23" s="234"/>
      <c r="G23" s="234" t="s">
        <v>506</v>
      </c>
      <c r="H23" s="234">
        <v>1</v>
      </c>
      <c r="I23" s="234">
        <v>4</v>
      </c>
      <c r="J23" s="234"/>
      <c r="K23" s="234">
        <v>38</v>
      </c>
      <c r="L23" s="234">
        <v>124</v>
      </c>
      <c r="M23" s="234"/>
      <c r="N23" s="234"/>
      <c r="O23" s="234">
        <v>4</v>
      </c>
      <c r="P23" s="234"/>
      <c r="Q23" s="234"/>
      <c r="R23" s="234"/>
      <c r="S23" s="234"/>
      <c r="T23" s="234">
        <v>12</v>
      </c>
      <c r="U23" s="234">
        <v>8</v>
      </c>
      <c r="V23" s="234"/>
      <c r="W23" s="234"/>
      <c r="X23" s="234">
        <v>16</v>
      </c>
      <c r="Y23" s="234">
        <v>16</v>
      </c>
      <c r="Z23" s="234">
        <v>3</v>
      </c>
      <c r="AA23" s="234">
        <v>6</v>
      </c>
      <c r="AB23" s="234"/>
      <c r="AC23" s="234"/>
      <c r="AD23" s="234"/>
      <c r="AE23" s="234"/>
      <c r="AF23" s="234">
        <v>4</v>
      </c>
      <c r="AG23" s="234">
        <v>3</v>
      </c>
      <c r="AH23" s="234"/>
      <c r="AI23" s="234">
        <v>8</v>
      </c>
      <c r="AJ23" s="234"/>
      <c r="AK23" s="234">
        <v>4</v>
      </c>
      <c r="AL23" s="234" t="s">
        <v>506</v>
      </c>
      <c r="AM23" s="234">
        <v>9</v>
      </c>
      <c r="AN23" s="234"/>
      <c r="AO23" s="235"/>
      <c r="AP23" s="62"/>
      <c r="AQ23" s="76">
        <f t="shared" si="0"/>
        <v>19</v>
      </c>
      <c r="AR23" s="63"/>
      <c r="AS23" s="49" t="str">
        <f t="shared" si="3"/>
        <v>HUBLART Lucas</v>
      </c>
      <c r="AT23" s="80">
        <f t="shared" si="1"/>
        <v>4</v>
      </c>
      <c r="AU23" s="54"/>
      <c r="AV23" s="97">
        <f t="shared" si="2"/>
        <v>0.21052631578947367</v>
      </c>
      <c r="AW23" s="89">
        <f t="shared" si="4"/>
        <v>2</v>
      </c>
      <c r="AX23" s="56"/>
    </row>
    <row r="24" spans="1:50" s="12" customFormat="1" ht="15" customHeight="1" thickBot="1">
      <c r="A24" s="57"/>
      <c r="B24" t="s">
        <v>481</v>
      </c>
      <c r="C24" t="s">
        <v>13</v>
      </c>
      <c r="D24" s="58"/>
      <c r="E24" s="234"/>
      <c r="F24" s="234">
        <v>13</v>
      </c>
      <c r="G24" s="234">
        <v>8</v>
      </c>
      <c r="H24" s="234"/>
      <c r="I24" s="234"/>
      <c r="J24" s="234"/>
      <c r="K24" s="234" t="s">
        <v>506</v>
      </c>
      <c r="L24" s="234">
        <v>124</v>
      </c>
      <c r="M24" s="234"/>
      <c r="N24" s="234"/>
      <c r="O24" s="234"/>
      <c r="P24" s="234"/>
      <c r="Q24" s="234"/>
      <c r="R24" s="234"/>
      <c r="S24" s="234"/>
      <c r="T24" s="234">
        <v>13</v>
      </c>
      <c r="U24" s="234">
        <v>7</v>
      </c>
      <c r="V24" s="234"/>
      <c r="W24" s="234"/>
      <c r="X24" s="234"/>
      <c r="Y24" s="234"/>
      <c r="Z24" s="234"/>
      <c r="AA24" s="234"/>
      <c r="AB24" s="234">
        <v>21</v>
      </c>
      <c r="AC24" s="234">
        <v>6</v>
      </c>
      <c r="AD24" s="234" t="s">
        <v>506</v>
      </c>
      <c r="AE24" s="234"/>
      <c r="AF24" s="234">
        <v>4</v>
      </c>
      <c r="AG24" s="234"/>
      <c r="AH24" s="234"/>
      <c r="AI24" s="234"/>
      <c r="AJ24" s="234"/>
      <c r="AK24" s="234"/>
      <c r="AL24" s="234"/>
      <c r="AM24" s="234"/>
      <c r="AN24" s="234"/>
      <c r="AO24" s="235"/>
      <c r="AP24" s="62"/>
      <c r="AQ24" s="76">
        <f t="shared" si="0"/>
        <v>10</v>
      </c>
      <c r="AR24" s="63"/>
      <c r="AS24" s="49" t="str">
        <f t="shared" si="3"/>
        <v>JACOTOT Christophe</v>
      </c>
      <c r="AT24" s="80">
        <f t="shared" si="1"/>
        <v>0</v>
      </c>
      <c r="AU24" s="54"/>
      <c r="AV24" s="97">
        <f t="shared" si="2"/>
        <v>0</v>
      </c>
      <c r="AW24" s="89">
        <f t="shared" si="4"/>
        <v>2</v>
      </c>
      <c r="AX24" s="56"/>
    </row>
    <row r="25" spans="1:50" s="12" customFormat="1" ht="15" customHeight="1" thickBot="1">
      <c r="A25" s="57"/>
      <c r="B25" t="s">
        <v>477</v>
      </c>
      <c r="C25" t="s">
        <v>111</v>
      </c>
      <c r="D25" s="58"/>
      <c r="E25" s="234"/>
      <c r="F25" s="234" t="s">
        <v>506</v>
      </c>
      <c r="G25" s="234" t="s">
        <v>506</v>
      </c>
      <c r="H25" s="234"/>
      <c r="I25" s="234">
        <v>9</v>
      </c>
      <c r="J25" s="234"/>
      <c r="K25" s="234">
        <v>21</v>
      </c>
      <c r="L25" s="234"/>
      <c r="M25" s="234"/>
      <c r="N25" s="234"/>
      <c r="O25" s="234"/>
      <c r="P25" s="234"/>
      <c r="Q25" s="234"/>
      <c r="R25" s="234"/>
      <c r="S25" s="234"/>
      <c r="T25" s="234">
        <v>21</v>
      </c>
      <c r="U25" s="234">
        <v>12</v>
      </c>
      <c r="V25" s="234"/>
      <c r="W25" s="234"/>
      <c r="X25" s="234"/>
      <c r="Y25" s="234"/>
      <c r="Z25" s="234"/>
      <c r="AA25" s="234"/>
      <c r="AB25" s="234">
        <v>11</v>
      </c>
      <c r="AC25" s="234">
        <v>2</v>
      </c>
      <c r="AD25" s="234">
        <v>1</v>
      </c>
      <c r="AE25" s="234"/>
      <c r="AF25" s="234">
        <v>2</v>
      </c>
      <c r="AG25" s="234"/>
      <c r="AH25" s="234"/>
      <c r="AI25" s="234"/>
      <c r="AJ25" s="234"/>
      <c r="AK25" s="234"/>
      <c r="AL25" s="234">
        <v>23</v>
      </c>
      <c r="AM25" s="234">
        <v>14</v>
      </c>
      <c r="AN25" s="234"/>
      <c r="AO25" s="235"/>
      <c r="AP25" s="62"/>
      <c r="AQ25" s="76">
        <f t="shared" si="0"/>
        <v>12</v>
      </c>
      <c r="AR25" s="63"/>
      <c r="AS25" s="49" t="str">
        <f t="shared" si="3"/>
        <v>JACOTOT Claire</v>
      </c>
      <c r="AT25" s="80">
        <f t="shared" si="1"/>
        <v>3</v>
      </c>
      <c r="AU25" s="54"/>
      <c r="AV25" s="97">
        <f t="shared" si="2"/>
        <v>0.25</v>
      </c>
      <c r="AW25" s="89">
        <f t="shared" si="4"/>
        <v>2</v>
      </c>
      <c r="AX25" s="56"/>
    </row>
    <row r="26" spans="1:50" s="12" customFormat="1" ht="15" customHeight="1" thickBot="1">
      <c r="A26" s="57"/>
      <c r="B26" s="203" t="s">
        <v>549</v>
      </c>
      <c r="C26" s="203" t="s">
        <v>22</v>
      </c>
      <c r="D26" s="58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>
        <v>31</v>
      </c>
      <c r="AN26" s="234"/>
      <c r="AO26" s="235"/>
      <c r="AP26" s="62"/>
      <c r="AQ26" s="76">
        <f t="shared" si="0"/>
        <v>1</v>
      </c>
      <c r="AR26" s="63"/>
      <c r="AS26" s="49" t="str">
        <f t="shared" si="3"/>
        <v>JACOTOT Gaspar</v>
      </c>
      <c r="AT26" s="80">
        <f t="shared" si="1"/>
        <v>0</v>
      </c>
      <c r="AU26" s="54"/>
      <c r="AV26" s="97">
        <f t="shared" si="2"/>
        <v>0</v>
      </c>
      <c r="AW26" s="89">
        <f t="shared" si="4"/>
        <v>0</v>
      </c>
      <c r="AX26" s="56"/>
    </row>
    <row r="27" spans="1:50" s="12" customFormat="1" ht="15" customHeight="1" thickBot="1">
      <c r="A27" s="57"/>
      <c r="B27" s="203" t="s">
        <v>543</v>
      </c>
      <c r="C27" s="203" t="s">
        <v>30</v>
      </c>
      <c r="D27" s="58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>
        <v>7</v>
      </c>
      <c r="AJ27" s="234"/>
      <c r="AK27" s="234"/>
      <c r="AL27" s="234"/>
      <c r="AM27" s="234"/>
      <c r="AN27" s="234"/>
      <c r="AO27" s="235"/>
      <c r="AP27" s="62"/>
      <c r="AQ27" s="76">
        <f t="shared" si="0"/>
        <v>1</v>
      </c>
      <c r="AR27" s="63"/>
      <c r="AS27" s="49" t="str">
        <f t="shared" si="3"/>
        <v>JAGHIT Maya</v>
      </c>
      <c r="AT27" s="80">
        <f t="shared" si="1"/>
        <v>0</v>
      </c>
      <c r="AU27" s="54"/>
      <c r="AV27" s="97">
        <f t="shared" si="2"/>
        <v>0</v>
      </c>
      <c r="AW27" s="89">
        <f t="shared" si="4"/>
        <v>0</v>
      </c>
      <c r="AX27" s="56"/>
    </row>
    <row r="28" spans="1:50" s="12" customFormat="1" ht="15" customHeight="1" thickBot="1">
      <c r="A28" s="57"/>
      <c r="B28" t="s">
        <v>476</v>
      </c>
      <c r="C28" t="s">
        <v>28</v>
      </c>
      <c r="D28" s="58"/>
      <c r="E28" s="234">
        <v>10</v>
      </c>
      <c r="F28" s="234"/>
      <c r="G28" s="234">
        <v>9</v>
      </c>
      <c r="H28" s="234"/>
      <c r="I28" s="234"/>
      <c r="J28" s="234"/>
      <c r="K28" s="234"/>
      <c r="L28" s="234">
        <v>5</v>
      </c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5"/>
      <c r="AP28" s="62"/>
      <c r="AQ28" s="76">
        <f t="shared" si="0"/>
        <v>3</v>
      </c>
      <c r="AR28" s="63"/>
      <c r="AS28" s="49" t="str">
        <f t="shared" si="3"/>
        <v>LABAUNE Frédéric</v>
      </c>
      <c r="AT28" s="80">
        <f t="shared" si="1"/>
        <v>0</v>
      </c>
      <c r="AU28" s="54"/>
      <c r="AV28" s="97">
        <f t="shared" si="2"/>
        <v>0</v>
      </c>
      <c r="AW28" s="89">
        <f t="shared" si="4"/>
        <v>0</v>
      </c>
      <c r="AX28" s="56"/>
    </row>
    <row r="29" spans="1:50" s="12" customFormat="1" ht="15" customHeight="1" thickBot="1">
      <c r="A29" s="57"/>
      <c r="B29" t="s">
        <v>470</v>
      </c>
      <c r="C29" t="s">
        <v>27</v>
      </c>
      <c r="D29" s="58"/>
      <c r="E29" s="234">
        <v>13</v>
      </c>
      <c r="F29" s="234"/>
      <c r="G29" s="234"/>
      <c r="H29" s="234"/>
      <c r="I29" s="234"/>
      <c r="J29" s="234"/>
      <c r="K29" s="234">
        <v>13</v>
      </c>
      <c r="L29" s="234">
        <v>124</v>
      </c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>
        <v>13</v>
      </c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5"/>
      <c r="AP29" s="62"/>
      <c r="AQ29" s="76">
        <f t="shared" si="0"/>
        <v>4</v>
      </c>
      <c r="AR29" s="63"/>
      <c r="AS29" s="49" t="str">
        <f t="shared" si="3"/>
        <v>LABAUNE Odile</v>
      </c>
      <c r="AT29" s="80">
        <f t="shared" si="1"/>
        <v>0</v>
      </c>
      <c r="AU29" s="54"/>
      <c r="AV29" s="97">
        <f t="shared" si="2"/>
        <v>0</v>
      </c>
      <c r="AW29" s="89">
        <f t="shared" si="4"/>
        <v>0</v>
      </c>
      <c r="AX29" s="56"/>
    </row>
    <row r="30" spans="1:50" s="12" customFormat="1" ht="15" customHeight="1" thickBot="1">
      <c r="A30" s="57"/>
      <c r="B30" t="s">
        <v>485</v>
      </c>
      <c r="C30" t="s">
        <v>330</v>
      </c>
      <c r="D30" s="58"/>
      <c r="E30" s="234"/>
      <c r="F30" s="234">
        <v>7</v>
      </c>
      <c r="G30" s="234">
        <v>5</v>
      </c>
      <c r="H30" s="234"/>
      <c r="I30" s="234">
        <v>4</v>
      </c>
      <c r="J30" s="234"/>
      <c r="K30" s="234">
        <v>60</v>
      </c>
      <c r="L30" s="234"/>
      <c r="M30" s="234"/>
      <c r="N30" s="234"/>
      <c r="O30" s="234">
        <v>39</v>
      </c>
      <c r="P30" s="234"/>
      <c r="Q30" s="234">
        <v>1</v>
      </c>
      <c r="R30" s="234">
        <v>9</v>
      </c>
      <c r="S30" s="234" t="s">
        <v>525</v>
      </c>
      <c r="T30" s="234">
        <v>5</v>
      </c>
      <c r="U30" s="234">
        <v>6</v>
      </c>
      <c r="V30" s="234"/>
      <c r="W30" s="234"/>
      <c r="X30" s="234"/>
      <c r="Y30" s="234"/>
      <c r="Z30" s="234">
        <v>1</v>
      </c>
      <c r="AA30" s="234"/>
      <c r="AB30" s="234">
        <v>9</v>
      </c>
      <c r="AC30" s="234"/>
      <c r="AD30" s="234"/>
      <c r="AE30" s="234"/>
      <c r="AF30" s="234">
        <v>2</v>
      </c>
      <c r="AG30" s="234">
        <v>5</v>
      </c>
      <c r="AH30" s="234"/>
      <c r="AI30" s="234">
        <v>5</v>
      </c>
      <c r="AJ30" s="234"/>
      <c r="AK30" s="234"/>
      <c r="AL30" s="234"/>
      <c r="AM30" s="234"/>
      <c r="AN30" s="234"/>
      <c r="AO30" s="235"/>
      <c r="AP30" s="62"/>
      <c r="AQ30" s="76">
        <f t="shared" si="0"/>
        <v>15</v>
      </c>
      <c r="AR30" s="63"/>
      <c r="AS30" s="49" t="str">
        <f t="shared" si="3"/>
        <v>LAFARGE Anne-Charlotte</v>
      </c>
      <c r="AT30" s="80">
        <f t="shared" si="1"/>
        <v>3</v>
      </c>
      <c r="AU30" s="54"/>
      <c r="AV30" s="97">
        <f t="shared" si="2"/>
        <v>0.2</v>
      </c>
      <c r="AW30" s="89">
        <f t="shared" si="4"/>
        <v>0</v>
      </c>
      <c r="AX30" s="56"/>
    </row>
    <row r="31" spans="1:50" s="12" customFormat="1" ht="15" customHeight="1" thickBot="1">
      <c r="A31" s="57"/>
      <c r="B31" t="s">
        <v>511</v>
      </c>
      <c r="C31" s="203" t="s">
        <v>34</v>
      </c>
      <c r="D31" s="58"/>
      <c r="E31" s="234"/>
      <c r="F31" s="234"/>
      <c r="G31" s="234">
        <v>17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>
        <v>12</v>
      </c>
      <c r="AJ31" s="234"/>
      <c r="AK31" s="234"/>
      <c r="AL31" s="234"/>
      <c r="AM31" s="234"/>
      <c r="AN31" s="234"/>
      <c r="AO31" s="235"/>
      <c r="AP31" s="62"/>
      <c r="AQ31" s="76">
        <f t="shared" si="0"/>
        <v>2</v>
      </c>
      <c r="AR31" s="63"/>
      <c r="AS31" s="49" t="str">
        <f t="shared" si="3"/>
        <v>LAVAL Maëlys</v>
      </c>
      <c r="AT31" s="80">
        <f t="shared" si="1"/>
        <v>0</v>
      </c>
      <c r="AU31" s="54"/>
      <c r="AV31" s="97">
        <f t="shared" si="2"/>
        <v>0</v>
      </c>
      <c r="AW31" s="89">
        <f t="shared" si="4"/>
        <v>0</v>
      </c>
      <c r="AX31" s="56"/>
    </row>
    <row r="32" spans="1:50" s="12" customFormat="1" ht="15" customHeight="1" thickBot="1">
      <c r="A32" s="57"/>
      <c r="B32" t="s">
        <v>673</v>
      </c>
      <c r="C32" s="203" t="s">
        <v>13</v>
      </c>
      <c r="D32" s="58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>
        <v>187</v>
      </c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5"/>
      <c r="AP32" s="62"/>
      <c r="AQ32" s="76"/>
      <c r="AR32" s="63"/>
      <c r="AS32" s="49" t="str">
        <f t="shared" si="3"/>
        <v>LAVAL Olivier</v>
      </c>
      <c r="AT32" s="80"/>
      <c r="AU32" s="54"/>
      <c r="AV32" s="97"/>
      <c r="AW32" s="89"/>
      <c r="AX32" s="56"/>
    </row>
    <row r="33" spans="1:50" s="12" customFormat="1" ht="15" customHeight="1" thickBot="1">
      <c r="A33" s="57"/>
      <c r="B33" t="s">
        <v>467</v>
      </c>
      <c r="C33" t="s">
        <v>11</v>
      </c>
      <c r="D33" s="58"/>
      <c r="E33" s="234"/>
      <c r="F33" s="234"/>
      <c r="G33" s="234"/>
      <c r="H33" s="234">
        <v>1</v>
      </c>
      <c r="I33" s="234">
        <v>13</v>
      </c>
      <c r="J33" s="234"/>
      <c r="K33" s="234">
        <v>57</v>
      </c>
      <c r="L33" s="234">
        <v>124</v>
      </c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5"/>
      <c r="AP33" s="62"/>
      <c r="AQ33" s="76">
        <f t="shared" si="0"/>
        <v>4</v>
      </c>
      <c r="AR33" s="63"/>
      <c r="AS33" s="49" t="str">
        <f t="shared" si="3"/>
        <v>LOUIS Jordane</v>
      </c>
      <c r="AT33" s="80">
        <f t="shared" si="1"/>
        <v>1</v>
      </c>
      <c r="AU33" s="54"/>
      <c r="AV33" s="97">
        <f t="shared" si="2"/>
        <v>0.25</v>
      </c>
      <c r="AW33" s="89">
        <f t="shared" si="4"/>
        <v>0</v>
      </c>
      <c r="AX33" s="56"/>
    </row>
    <row r="34" spans="1:50" s="12" customFormat="1" ht="15" customHeight="1" thickBot="1">
      <c r="A34" s="57"/>
      <c r="B34" s="203" t="s">
        <v>537</v>
      </c>
      <c r="C34" s="203" t="s">
        <v>469</v>
      </c>
      <c r="D34" s="58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>
        <v>9</v>
      </c>
      <c r="AG34" s="234">
        <v>7</v>
      </c>
      <c r="AH34" s="234"/>
      <c r="AI34" s="234">
        <v>10</v>
      </c>
      <c r="AJ34" s="234"/>
      <c r="AK34" s="234">
        <v>2</v>
      </c>
      <c r="AL34" s="234">
        <v>35</v>
      </c>
      <c r="AM34" s="234">
        <v>23</v>
      </c>
      <c r="AN34" s="234"/>
      <c r="AO34" s="235"/>
      <c r="AP34" s="62"/>
      <c r="AQ34" s="76">
        <f t="shared" si="0"/>
        <v>6</v>
      </c>
      <c r="AR34" s="63"/>
      <c r="AS34" s="49" t="str">
        <f t="shared" si="3"/>
        <v>MALPEL Sébastien</v>
      </c>
      <c r="AT34" s="80">
        <f t="shared" si="1"/>
        <v>1</v>
      </c>
      <c r="AU34" s="54"/>
      <c r="AV34" s="97">
        <f t="shared" si="2"/>
        <v>0.16666666666666666</v>
      </c>
      <c r="AW34" s="89">
        <f t="shared" si="4"/>
        <v>0</v>
      </c>
      <c r="AX34" s="56"/>
    </row>
    <row r="35" spans="1:50" s="12" customFormat="1" ht="15" customHeight="1" thickBot="1">
      <c r="A35" s="57"/>
      <c r="B35" t="s">
        <v>462</v>
      </c>
      <c r="C35" t="s">
        <v>108</v>
      </c>
      <c r="D35" s="58"/>
      <c r="E35" s="234"/>
      <c r="F35" s="234"/>
      <c r="G35" s="234"/>
      <c r="H35" s="234"/>
      <c r="I35" s="234">
        <v>7</v>
      </c>
      <c r="J35" s="234"/>
      <c r="K35" s="234">
        <v>22</v>
      </c>
      <c r="L35" s="234">
        <v>18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>
        <v>3</v>
      </c>
      <c r="AA35" s="234"/>
      <c r="AB35" s="234" t="s">
        <v>506</v>
      </c>
      <c r="AC35" s="234"/>
      <c r="AD35" s="234"/>
      <c r="AE35" s="234"/>
      <c r="AF35" s="234"/>
      <c r="AG35" s="234"/>
      <c r="AH35" s="234"/>
      <c r="AI35" s="234">
        <v>9</v>
      </c>
      <c r="AJ35" s="234"/>
      <c r="AK35" s="234"/>
      <c r="AL35" s="234">
        <v>17</v>
      </c>
      <c r="AM35" s="234">
        <v>8</v>
      </c>
      <c r="AN35" s="234"/>
      <c r="AO35" s="235"/>
      <c r="AP35" s="62"/>
      <c r="AQ35" s="76">
        <f t="shared" si="0"/>
        <v>8</v>
      </c>
      <c r="AR35" s="63"/>
      <c r="AS35" s="49" t="str">
        <f t="shared" si="3"/>
        <v>MANGIONE François</v>
      </c>
      <c r="AT35" s="80">
        <f t="shared" si="1"/>
        <v>1</v>
      </c>
      <c r="AU35" s="54"/>
      <c r="AV35" s="97">
        <f t="shared" si="2"/>
        <v>0.125</v>
      </c>
      <c r="AW35" s="89">
        <f t="shared" si="4"/>
        <v>1</v>
      </c>
      <c r="AX35" s="56"/>
    </row>
    <row r="36" spans="1:50" s="12" customFormat="1" ht="15" customHeight="1" thickBot="1">
      <c r="A36" s="57"/>
      <c r="B36" t="s">
        <v>522</v>
      </c>
      <c r="C36" t="s">
        <v>22</v>
      </c>
      <c r="D36" s="58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>
        <v>11</v>
      </c>
      <c r="P36" s="234"/>
      <c r="Q36" s="234"/>
      <c r="R36" s="234"/>
      <c r="S36" s="234">
        <v>2</v>
      </c>
      <c r="T36" s="234"/>
      <c r="U36" s="234"/>
      <c r="V36" s="234"/>
      <c r="W36" s="234"/>
      <c r="X36" s="234"/>
      <c r="Y36" s="234"/>
      <c r="Z36" s="234"/>
      <c r="AA36" s="234"/>
      <c r="AB36" s="234" t="s">
        <v>506</v>
      </c>
      <c r="AC36" s="234"/>
      <c r="AD36" s="234"/>
      <c r="AE36" s="234"/>
      <c r="AF36" s="234"/>
      <c r="AG36" s="234"/>
      <c r="AH36" s="234"/>
      <c r="AI36" s="234">
        <v>1</v>
      </c>
      <c r="AJ36" s="234" t="s">
        <v>506</v>
      </c>
      <c r="AK36" s="234"/>
      <c r="AL36" s="234"/>
      <c r="AM36" s="234"/>
      <c r="AN36" s="234"/>
      <c r="AO36" s="235"/>
      <c r="AP36" s="62"/>
      <c r="AQ36" s="76">
        <f t="shared" si="0"/>
        <v>5</v>
      </c>
      <c r="AR36" s="63"/>
      <c r="AS36" s="49" t="str">
        <f t="shared" si="3"/>
        <v>MARTIN RAND. Abel</v>
      </c>
      <c r="AT36" s="80">
        <f t="shared" si="1"/>
        <v>2</v>
      </c>
      <c r="AU36" s="54"/>
      <c r="AV36" s="97">
        <f t="shared" si="2"/>
        <v>0.4</v>
      </c>
      <c r="AW36" s="89">
        <f t="shared" si="4"/>
        <v>2</v>
      </c>
      <c r="AX36" s="56"/>
    </row>
    <row r="37" spans="1:50" s="12" customFormat="1" ht="15" customHeight="1" thickBot="1">
      <c r="A37" s="57"/>
      <c r="B37" t="s">
        <v>497</v>
      </c>
      <c r="C37" t="s">
        <v>109</v>
      </c>
      <c r="D37" s="58"/>
      <c r="E37" s="234"/>
      <c r="F37" s="234"/>
      <c r="G37" s="234"/>
      <c r="H37" s="234"/>
      <c r="I37" s="234">
        <v>15</v>
      </c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5"/>
      <c r="AP37" s="62"/>
      <c r="AQ37" s="76">
        <f t="shared" si="0"/>
        <v>1</v>
      </c>
      <c r="AR37" s="63"/>
      <c r="AS37" s="49" t="str">
        <f t="shared" si="3"/>
        <v>MINARD Agnès</v>
      </c>
      <c r="AT37" s="80">
        <f t="shared" si="1"/>
        <v>0</v>
      </c>
      <c r="AU37" s="54"/>
      <c r="AV37" s="97">
        <f t="shared" si="2"/>
        <v>0</v>
      </c>
      <c r="AW37" s="89">
        <f t="shared" si="4"/>
        <v>0</v>
      </c>
      <c r="AX37" s="56"/>
    </row>
    <row r="38" spans="1:50" s="12" customFormat="1" ht="15" customHeight="1" thickBot="1">
      <c r="A38" s="57"/>
      <c r="B38" t="s">
        <v>503</v>
      </c>
      <c r="C38" t="s">
        <v>11</v>
      </c>
      <c r="D38" s="58"/>
      <c r="E38" s="234"/>
      <c r="F38" s="234"/>
      <c r="G38" s="234"/>
      <c r="H38" s="234"/>
      <c r="I38" s="234"/>
      <c r="J38" s="234"/>
      <c r="K38" s="234" t="s">
        <v>506</v>
      </c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5"/>
      <c r="AP38" s="62"/>
      <c r="AQ38" s="76">
        <f t="shared" si="0"/>
        <v>1</v>
      </c>
      <c r="AR38" s="63"/>
      <c r="AS38" s="49" t="str">
        <f t="shared" si="3"/>
        <v>MOYOT Victor</v>
      </c>
      <c r="AT38" s="80">
        <f t="shared" si="1"/>
        <v>0</v>
      </c>
      <c r="AU38" s="54"/>
      <c r="AV38" s="97">
        <f t="shared" si="2"/>
        <v>0</v>
      </c>
      <c r="AW38" s="89">
        <f t="shared" si="4"/>
        <v>1</v>
      </c>
      <c r="AX38" s="56"/>
    </row>
    <row r="39" spans="1:50" s="12" customFormat="1" ht="15" customHeight="1" thickBot="1">
      <c r="A39" s="57"/>
      <c r="B39" t="s">
        <v>502</v>
      </c>
      <c r="C39" t="s">
        <v>30</v>
      </c>
      <c r="D39" s="58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5"/>
      <c r="AP39" s="62"/>
      <c r="AQ39" s="76">
        <f t="shared" si="0"/>
        <v>0</v>
      </c>
      <c r="AR39" s="63"/>
      <c r="AS39" s="49" t="str">
        <f t="shared" si="3"/>
        <v>MULLER Emma</v>
      </c>
      <c r="AT39" s="80">
        <f t="shared" si="1"/>
        <v>0</v>
      </c>
      <c r="AU39" s="54"/>
      <c r="AV39" s="97" t="e">
        <f t="shared" si="2"/>
        <v>#DIV/0!</v>
      </c>
      <c r="AW39" s="89">
        <f t="shared" si="4"/>
        <v>0</v>
      </c>
      <c r="AX39" s="56"/>
    </row>
    <row r="40" spans="1:50" s="12" customFormat="1" ht="15" customHeight="1" thickBot="1">
      <c r="A40" s="57"/>
      <c r="B40" t="s">
        <v>499</v>
      </c>
      <c r="C40" t="s">
        <v>329</v>
      </c>
      <c r="D40" s="58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5"/>
      <c r="AP40" s="62"/>
      <c r="AQ40" s="76">
        <f aca="true" t="shared" si="5" ref="AQ40:AQ69">COUNTA(E40:AO40)</f>
        <v>0</v>
      </c>
      <c r="AR40" s="63"/>
      <c r="AS40" s="49" t="str">
        <f t="shared" si="3"/>
        <v>MULLER Lola</v>
      </c>
      <c r="AT40" s="80">
        <f aca="true" t="shared" si="6" ref="AT40:AT69">COUNTIF(E40:AO40,"&lt;4")</f>
        <v>0</v>
      </c>
      <c r="AU40" s="54"/>
      <c r="AV40" s="97" t="e">
        <f aca="true" t="shared" si="7" ref="AV40:AV69">AT40/AQ40</f>
        <v>#DIV/0!</v>
      </c>
      <c r="AW40" s="89">
        <f t="shared" si="4"/>
        <v>0</v>
      </c>
      <c r="AX40" s="56"/>
    </row>
    <row r="41" spans="1:50" s="12" customFormat="1" ht="15" customHeight="1" thickBot="1">
      <c r="A41" s="57"/>
      <c r="B41" t="s">
        <v>473</v>
      </c>
      <c r="C41" t="s">
        <v>110</v>
      </c>
      <c r="D41" s="58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5"/>
      <c r="AP41" s="62"/>
      <c r="AQ41" s="76">
        <f t="shared" si="5"/>
        <v>0</v>
      </c>
      <c r="AR41" s="63"/>
      <c r="AS41" s="49" t="str">
        <f t="shared" si="3"/>
        <v>MULLER Séverine</v>
      </c>
      <c r="AT41" s="80">
        <f t="shared" si="6"/>
        <v>0</v>
      </c>
      <c r="AU41" s="54"/>
      <c r="AV41" s="97" t="e">
        <f t="shared" si="7"/>
        <v>#DIV/0!</v>
      </c>
      <c r="AW41" s="89">
        <f t="shared" si="4"/>
        <v>0</v>
      </c>
      <c r="AX41" s="56"/>
    </row>
    <row r="42" spans="1:50" s="12" customFormat="1" ht="15" customHeight="1" thickBot="1">
      <c r="A42" s="57"/>
      <c r="B42" t="s">
        <v>468</v>
      </c>
      <c r="C42" t="s">
        <v>469</v>
      </c>
      <c r="D42" s="58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5"/>
      <c r="AP42" s="62"/>
      <c r="AQ42" s="76">
        <f t="shared" si="5"/>
        <v>0</v>
      </c>
      <c r="AR42" s="63"/>
      <c r="AS42" s="49" t="str">
        <f t="shared" si="3"/>
        <v>MULLER Sylvain</v>
      </c>
      <c r="AT42" s="80">
        <f t="shared" si="6"/>
        <v>0</v>
      </c>
      <c r="AU42" s="54"/>
      <c r="AV42" s="97" t="e">
        <f t="shared" si="7"/>
        <v>#DIV/0!</v>
      </c>
      <c r="AW42" s="89">
        <f t="shared" si="4"/>
        <v>0</v>
      </c>
      <c r="AX42" s="56"/>
    </row>
    <row r="43" spans="1:50" s="12" customFormat="1" ht="15" customHeight="1" thickBot="1">
      <c r="A43" s="57"/>
      <c r="B43" t="s">
        <v>465</v>
      </c>
      <c r="C43" t="s">
        <v>13</v>
      </c>
      <c r="D43" s="58"/>
      <c r="E43" s="234" t="s">
        <v>506</v>
      </c>
      <c r="F43" s="234"/>
      <c r="G43" s="234">
        <v>6</v>
      </c>
      <c r="H43" s="234"/>
      <c r="I43" s="234">
        <v>15</v>
      </c>
      <c r="J43" s="234"/>
      <c r="K43" s="234">
        <v>88</v>
      </c>
      <c r="L43" s="234" t="s">
        <v>506</v>
      </c>
      <c r="M43" s="234"/>
      <c r="N43" s="234"/>
      <c r="O43" s="234">
        <v>47</v>
      </c>
      <c r="P43" s="234"/>
      <c r="Q43" s="234">
        <v>5</v>
      </c>
      <c r="R43" s="234">
        <v>14</v>
      </c>
      <c r="S43" s="234">
        <v>4</v>
      </c>
      <c r="T43" s="234">
        <v>9</v>
      </c>
      <c r="U43" s="234">
        <v>8</v>
      </c>
      <c r="V43" s="234"/>
      <c r="W43" s="234"/>
      <c r="X43" s="234"/>
      <c r="Y43" s="234"/>
      <c r="Z43" s="234">
        <v>7</v>
      </c>
      <c r="AA43" s="234">
        <v>9</v>
      </c>
      <c r="AB43" s="234">
        <v>20</v>
      </c>
      <c r="AC43" s="234">
        <v>3</v>
      </c>
      <c r="AD43" s="234">
        <v>4</v>
      </c>
      <c r="AE43" s="234"/>
      <c r="AF43" s="234">
        <v>5</v>
      </c>
      <c r="AG43" s="234">
        <v>3</v>
      </c>
      <c r="AH43" s="234"/>
      <c r="AI43" s="234"/>
      <c r="AJ43" s="234"/>
      <c r="AK43" s="234"/>
      <c r="AL43" s="234">
        <v>16</v>
      </c>
      <c r="AM43" s="234"/>
      <c r="AN43" s="234"/>
      <c r="AO43" s="235"/>
      <c r="AP43" s="62"/>
      <c r="AQ43" s="76">
        <f t="shared" si="5"/>
        <v>19</v>
      </c>
      <c r="AR43" s="63"/>
      <c r="AS43" s="49" t="str">
        <f t="shared" si="3"/>
        <v>OLIVE Michel</v>
      </c>
      <c r="AT43" s="80">
        <f t="shared" si="6"/>
        <v>2</v>
      </c>
      <c r="AU43" s="54"/>
      <c r="AV43" s="97">
        <f t="shared" si="7"/>
        <v>0.10526315789473684</v>
      </c>
      <c r="AW43" s="89">
        <f t="shared" si="4"/>
        <v>2</v>
      </c>
      <c r="AX43" s="56"/>
    </row>
    <row r="44" spans="1:50" s="12" customFormat="1" ht="15" customHeight="1" thickBot="1">
      <c r="A44" s="57"/>
      <c r="B44" t="s">
        <v>495</v>
      </c>
      <c r="C44" t="s">
        <v>24</v>
      </c>
      <c r="D44" s="58"/>
      <c r="E44" s="234"/>
      <c r="F44" s="234"/>
      <c r="G44" s="234">
        <v>6</v>
      </c>
      <c r="H44" s="234">
        <v>2</v>
      </c>
      <c r="I44" s="234">
        <v>3</v>
      </c>
      <c r="J44" s="234"/>
      <c r="K44" s="234"/>
      <c r="L44" s="234"/>
      <c r="M44" s="234"/>
      <c r="N44" s="234"/>
      <c r="O44" s="234">
        <v>12</v>
      </c>
      <c r="P44" s="234"/>
      <c r="Q44" s="234">
        <v>4</v>
      </c>
      <c r="R44" s="234">
        <v>8</v>
      </c>
      <c r="S44" s="234">
        <v>2</v>
      </c>
      <c r="T44" s="234">
        <v>11</v>
      </c>
      <c r="U44" s="234">
        <v>5</v>
      </c>
      <c r="V44" s="234"/>
      <c r="W44" s="234"/>
      <c r="X44" s="234"/>
      <c r="Y44" s="234"/>
      <c r="Z44" s="234">
        <v>4</v>
      </c>
      <c r="AA44" s="234">
        <v>4</v>
      </c>
      <c r="AB44" s="234"/>
      <c r="AC44" s="234"/>
      <c r="AD44" s="234"/>
      <c r="AE44" s="234"/>
      <c r="AF44" s="234"/>
      <c r="AG44" s="234"/>
      <c r="AH44" s="234"/>
      <c r="AI44" s="234">
        <v>7</v>
      </c>
      <c r="AJ44" s="234"/>
      <c r="AK44" s="234">
        <v>4</v>
      </c>
      <c r="AL44" s="234"/>
      <c r="AM44" s="234"/>
      <c r="AN44" s="234"/>
      <c r="AO44" s="235"/>
      <c r="AP44" s="62"/>
      <c r="AQ44" s="76">
        <f t="shared" si="5"/>
        <v>13</v>
      </c>
      <c r="AR44" s="63"/>
      <c r="AS44" s="49" t="str">
        <f t="shared" si="3"/>
        <v>PAGGI Clarisse</v>
      </c>
      <c r="AT44" s="80">
        <f t="shared" si="6"/>
        <v>3</v>
      </c>
      <c r="AU44" s="54"/>
      <c r="AV44" s="97">
        <f t="shared" si="7"/>
        <v>0.23076923076923078</v>
      </c>
      <c r="AW44" s="89">
        <f t="shared" si="4"/>
        <v>0</v>
      </c>
      <c r="AX44" s="56"/>
    </row>
    <row r="45" spans="1:50" s="12" customFormat="1" ht="15" customHeight="1" thickBot="1">
      <c r="A45" s="57"/>
      <c r="B45" t="s">
        <v>461</v>
      </c>
      <c r="C45" t="s">
        <v>34</v>
      </c>
      <c r="D45" s="58"/>
      <c r="E45" s="234"/>
      <c r="F45" s="234"/>
      <c r="G45" s="234"/>
      <c r="H45" s="234"/>
      <c r="I45" s="234">
        <v>1</v>
      </c>
      <c r="J45" s="234">
        <v>11</v>
      </c>
      <c r="K45" s="234">
        <v>1</v>
      </c>
      <c r="L45" s="234">
        <v>18</v>
      </c>
      <c r="M45" s="234"/>
      <c r="N45" s="234"/>
      <c r="O45" s="234"/>
      <c r="P45" s="234">
        <v>9</v>
      </c>
      <c r="Q45" s="234">
        <v>1</v>
      </c>
      <c r="R45" s="234">
        <v>1</v>
      </c>
      <c r="S45" s="234">
        <v>3</v>
      </c>
      <c r="T45" s="234"/>
      <c r="U45" s="234">
        <v>10</v>
      </c>
      <c r="V45" s="234">
        <v>6</v>
      </c>
      <c r="W45" s="234">
        <v>1</v>
      </c>
      <c r="X45" s="234" t="s">
        <v>588</v>
      </c>
      <c r="Y45" s="234">
        <v>8</v>
      </c>
      <c r="Z45" s="234"/>
      <c r="AA45" s="234">
        <v>4</v>
      </c>
      <c r="AB45" s="234">
        <v>3</v>
      </c>
      <c r="AC45" s="234"/>
      <c r="AD45" s="234"/>
      <c r="AE45" s="234"/>
      <c r="AF45" s="234">
        <v>1</v>
      </c>
      <c r="AG45" s="234">
        <v>1</v>
      </c>
      <c r="AH45" s="234" t="s">
        <v>506</v>
      </c>
      <c r="AI45" s="234">
        <v>2</v>
      </c>
      <c r="AJ45" s="234"/>
      <c r="AK45" s="234">
        <v>2</v>
      </c>
      <c r="AL45" s="234"/>
      <c r="AM45" s="234"/>
      <c r="AN45" s="234"/>
      <c r="AO45" s="235"/>
      <c r="AP45" s="62"/>
      <c r="AQ45" s="76">
        <f t="shared" si="5"/>
        <v>20</v>
      </c>
      <c r="AR45" s="63"/>
      <c r="AS45" s="49" t="str">
        <f t="shared" si="3"/>
        <v>PALCAU Alina</v>
      </c>
      <c r="AT45" s="80">
        <f t="shared" si="6"/>
        <v>11</v>
      </c>
      <c r="AU45" s="54"/>
      <c r="AV45" s="97">
        <f t="shared" si="7"/>
        <v>0.55</v>
      </c>
      <c r="AW45" s="89">
        <f t="shared" si="4"/>
        <v>1</v>
      </c>
      <c r="AX45" s="56"/>
    </row>
    <row r="46" spans="1:50" s="12" customFormat="1" ht="15" customHeight="1" thickBot="1">
      <c r="A46" s="57"/>
      <c r="B46" t="s">
        <v>458</v>
      </c>
      <c r="C46" t="s">
        <v>27</v>
      </c>
      <c r="D46" s="58"/>
      <c r="E46" s="234"/>
      <c r="F46" s="234"/>
      <c r="G46" s="234"/>
      <c r="H46" s="234"/>
      <c r="I46" s="234"/>
      <c r="J46" s="234"/>
      <c r="K46" s="234"/>
      <c r="L46" s="234">
        <v>47</v>
      </c>
      <c r="M46" s="234"/>
      <c r="N46" s="234"/>
      <c r="O46" s="234"/>
      <c r="P46" s="234"/>
      <c r="Q46" s="234"/>
      <c r="R46" s="234"/>
      <c r="S46" s="234"/>
      <c r="T46" s="234">
        <v>15</v>
      </c>
      <c r="U46" s="234">
        <v>1</v>
      </c>
      <c r="V46" s="234"/>
      <c r="W46" s="234">
        <v>6</v>
      </c>
      <c r="X46" s="234">
        <v>5</v>
      </c>
      <c r="Y46" s="234">
        <v>7</v>
      </c>
      <c r="Z46" s="234"/>
      <c r="AA46" s="234"/>
      <c r="AB46" s="234">
        <v>2</v>
      </c>
      <c r="AC46" s="234"/>
      <c r="AD46" s="234"/>
      <c r="AE46" s="234"/>
      <c r="AF46" s="234"/>
      <c r="AG46" s="234"/>
      <c r="AH46" s="234"/>
      <c r="AI46" s="234">
        <v>3</v>
      </c>
      <c r="AJ46" s="234"/>
      <c r="AK46" s="234"/>
      <c r="AL46" s="234"/>
      <c r="AM46" s="234"/>
      <c r="AN46" s="234"/>
      <c r="AO46" s="235"/>
      <c r="AP46" s="62"/>
      <c r="AQ46" s="76">
        <f t="shared" si="5"/>
        <v>8</v>
      </c>
      <c r="AR46" s="63"/>
      <c r="AS46" s="49" t="str">
        <f t="shared" si="3"/>
        <v>PALCAU Marie-Violaine</v>
      </c>
      <c r="AT46" s="80">
        <f t="shared" si="6"/>
        <v>3</v>
      </c>
      <c r="AU46" s="54"/>
      <c r="AV46" s="97">
        <f t="shared" si="7"/>
        <v>0.375</v>
      </c>
      <c r="AW46" s="89">
        <f t="shared" si="4"/>
        <v>0</v>
      </c>
      <c r="AX46" s="56"/>
    </row>
    <row r="47" spans="1:50" s="12" customFormat="1" ht="15" customHeight="1" thickBot="1">
      <c r="A47" s="57"/>
      <c r="B47" t="s">
        <v>455</v>
      </c>
      <c r="C47" t="s">
        <v>13</v>
      </c>
      <c r="D47" s="58"/>
      <c r="E47" s="234"/>
      <c r="F47" s="234"/>
      <c r="G47" s="234"/>
      <c r="H47" s="234"/>
      <c r="I47" s="234"/>
      <c r="J47" s="234">
        <v>17</v>
      </c>
      <c r="K47" s="234">
        <v>22</v>
      </c>
      <c r="L47" s="234">
        <v>18</v>
      </c>
      <c r="M47" s="234">
        <v>10</v>
      </c>
      <c r="N47" s="234">
        <v>9</v>
      </c>
      <c r="O47" s="234"/>
      <c r="P47" s="234">
        <v>9</v>
      </c>
      <c r="Q47" s="234"/>
      <c r="R47" s="234"/>
      <c r="S47" s="234">
        <v>2</v>
      </c>
      <c r="T47" s="234">
        <v>4</v>
      </c>
      <c r="U47" s="234">
        <v>2</v>
      </c>
      <c r="V47" s="234">
        <v>36</v>
      </c>
      <c r="W47" s="234" t="s">
        <v>506</v>
      </c>
      <c r="X47" s="234">
        <v>18</v>
      </c>
      <c r="Y47" s="234">
        <v>13</v>
      </c>
      <c r="Z47" s="234">
        <v>3</v>
      </c>
      <c r="AA47" s="234"/>
      <c r="AB47" s="234">
        <v>11</v>
      </c>
      <c r="AC47" s="234"/>
      <c r="AD47" s="234"/>
      <c r="AE47" s="234"/>
      <c r="AF47" s="234">
        <v>2</v>
      </c>
      <c r="AG47" s="234">
        <v>2</v>
      </c>
      <c r="AH47" s="234"/>
      <c r="AI47" s="234">
        <v>4</v>
      </c>
      <c r="AJ47" s="234"/>
      <c r="AK47" s="234"/>
      <c r="AL47" s="234"/>
      <c r="AM47" s="234"/>
      <c r="AN47" s="234"/>
      <c r="AO47" s="235"/>
      <c r="AP47" s="62"/>
      <c r="AQ47" s="76">
        <f t="shared" si="5"/>
        <v>18</v>
      </c>
      <c r="AR47" s="63"/>
      <c r="AS47" s="49" t="str">
        <f t="shared" si="3"/>
        <v>PALCAU Valentin</v>
      </c>
      <c r="AT47" s="80">
        <f t="shared" si="6"/>
        <v>5</v>
      </c>
      <c r="AU47" s="54"/>
      <c r="AV47" s="97">
        <f t="shared" si="7"/>
        <v>0.2777777777777778</v>
      </c>
      <c r="AW47" s="89">
        <f t="shared" si="4"/>
        <v>1</v>
      </c>
      <c r="AX47" s="56"/>
    </row>
    <row r="48" spans="1:50" s="12" customFormat="1" ht="15" customHeight="1" thickBot="1">
      <c r="A48" s="57"/>
      <c r="B48" t="s">
        <v>460</v>
      </c>
      <c r="C48" t="s">
        <v>29</v>
      </c>
      <c r="D48" s="58"/>
      <c r="E48" s="234"/>
      <c r="F48" s="234"/>
      <c r="G48" s="234"/>
      <c r="H48" s="234"/>
      <c r="I48" s="234"/>
      <c r="J48" s="234"/>
      <c r="K48" s="234">
        <v>7</v>
      </c>
      <c r="L48" s="234">
        <v>18</v>
      </c>
      <c r="M48" s="234"/>
      <c r="N48" s="234"/>
      <c r="O48" s="234"/>
      <c r="P48" s="234">
        <v>9</v>
      </c>
      <c r="Q48" s="234">
        <v>2</v>
      </c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5"/>
      <c r="AP48" s="62"/>
      <c r="AQ48" s="76">
        <f t="shared" si="5"/>
        <v>4</v>
      </c>
      <c r="AR48" s="63"/>
      <c r="AS48" s="49" t="str">
        <f t="shared" si="3"/>
        <v>PAPILLON Cécile</v>
      </c>
      <c r="AT48" s="80">
        <f t="shared" si="6"/>
        <v>1</v>
      </c>
      <c r="AU48" s="54"/>
      <c r="AV48" s="97">
        <f t="shared" si="7"/>
        <v>0.25</v>
      </c>
      <c r="AW48" s="89">
        <f t="shared" si="4"/>
        <v>0</v>
      </c>
      <c r="AX48" s="56"/>
    </row>
    <row r="49" spans="1:50" s="12" customFormat="1" ht="15" customHeight="1" thickBot="1">
      <c r="A49" s="57"/>
      <c r="B49" t="s">
        <v>456</v>
      </c>
      <c r="C49" t="s">
        <v>331</v>
      </c>
      <c r="D49" s="58"/>
      <c r="E49" s="234">
        <v>4</v>
      </c>
      <c r="F49" s="234">
        <v>11</v>
      </c>
      <c r="G49" s="234">
        <v>1</v>
      </c>
      <c r="H49" s="234">
        <v>2</v>
      </c>
      <c r="I49" s="234">
        <v>2</v>
      </c>
      <c r="J49" s="234"/>
      <c r="K49" s="234">
        <v>2</v>
      </c>
      <c r="L49" s="234">
        <v>47</v>
      </c>
      <c r="M49" s="234"/>
      <c r="N49" s="234"/>
      <c r="O49" s="234">
        <v>12</v>
      </c>
      <c r="P49" s="234"/>
      <c r="Q49" s="234"/>
      <c r="R49" s="234"/>
      <c r="S49" s="234"/>
      <c r="T49" s="234">
        <v>11</v>
      </c>
      <c r="U49" s="234">
        <v>6</v>
      </c>
      <c r="V49" s="234">
        <v>5</v>
      </c>
      <c r="W49" s="234"/>
      <c r="X49" s="234"/>
      <c r="Y49" s="234"/>
      <c r="Z49" s="234">
        <v>1</v>
      </c>
      <c r="AA49" s="234"/>
      <c r="AB49" s="234">
        <v>1</v>
      </c>
      <c r="AC49" s="234">
        <v>1</v>
      </c>
      <c r="AD49" s="234">
        <v>1</v>
      </c>
      <c r="AE49" s="234"/>
      <c r="AF49" s="234"/>
      <c r="AG49" s="234"/>
      <c r="AH49" s="234"/>
      <c r="AI49" s="234">
        <v>1</v>
      </c>
      <c r="AJ49" s="234"/>
      <c r="AK49" s="234"/>
      <c r="AL49" s="234">
        <v>11</v>
      </c>
      <c r="AM49" s="234"/>
      <c r="AN49" s="234"/>
      <c r="AO49" s="235"/>
      <c r="AP49" s="62"/>
      <c r="AQ49" s="76">
        <f t="shared" si="5"/>
        <v>17</v>
      </c>
      <c r="AR49" s="63"/>
      <c r="AS49" s="49" t="str">
        <f t="shared" si="3"/>
        <v>PAPILLON Daniel</v>
      </c>
      <c r="AT49" s="80">
        <f t="shared" si="6"/>
        <v>9</v>
      </c>
      <c r="AU49" s="54"/>
      <c r="AV49" s="97">
        <f t="shared" si="7"/>
        <v>0.5294117647058824</v>
      </c>
      <c r="AW49" s="89">
        <f t="shared" si="4"/>
        <v>0</v>
      </c>
      <c r="AX49" s="56"/>
    </row>
    <row r="50" spans="1:50" s="12" customFormat="1" ht="15" customHeight="1" thickBot="1">
      <c r="A50" s="57"/>
      <c r="B50" t="s">
        <v>487</v>
      </c>
      <c r="C50" t="s">
        <v>488</v>
      </c>
      <c r="D50" s="58"/>
      <c r="E50" s="234">
        <v>15</v>
      </c>
      <c r="F50" s="234">
        <v>3</v>
      </c>
      <c r="G50" s="234">
        <v>10</v>
      </c>
      <c r="H50" s="234" t="s">
        <v>514</v>
      </c>
      <c r="I50" s="234">
        <v>6</v>
      </c>
      <c r="J50" s="234"/>
      <c r="K50" s="234">
        <v>8</v>
      </c>
      <c r="L50" s="234"/>
      <c r="M50" s="234"/>
      <c r="N50" s="234"/>
      <c r="O50" s="234"/>
      <c r="P50" s="234"/>
      <c r="Q50" s="234" t="s">
        <v>506</v>
      </c>
      <c r="R50" s="234"/>
      <c r="S50" s="234"/>
      <c r="T50" s="234">
        <v>23</v>
      </c>
      <c r="U50" s="234">
        <v>4</v>
      </c>
      <c r="V50" s="234"/>
      <c r="W50" s="234">
        <v>66</v>
      </c>
      <c r="X50" s="234">
        <v>12</v>
      </c>
      <c r="Y50" s="234"/>
      <c r="Z50" s="234">
        <v>1</v>
      </c>
      <c r="AA50" s="234" t="s">
        <v>506</v>
      </c>
      <c r="AB50" s="234">
        <v>13</v>
      </c>
      <c r="AC50" s="234">
        <v>2</v>
      </c>
      <c r="AD50" s="234">
        <v>1</v>
      </c>
      <c r="AE50" s="234"/>
      <c r="AF50" s="234"/>
      <c r="AG50" s="234">
        <v>5</v>
      </c>
      <c r="AH50" s="234"/>
      <c r="AI50" s="234" t="s">
        <v>506</v>
      </c>
      <c r="AJ50" s="234"/>
      <c r="AK50" s="234"/>
      <c r="AL50" s="234"/>
      <c r="AM50" s="234">
        <v>35</v>
      </c>
      <c r="AN50" s="234"/>
      <c r="AO50" s="235"/>
      <c r="AP50" s="62"/>
      <c r="AQ50" s="76">
        <f t="shared" si="5"/>
        <v>19</v>
      </c>
      <c r="AR50" s="63"/>
      <c r="AS50" s="49" t="str">
        <f t="shared" si="3"/>
        <v>PAPILLON Françoise</v>
      </c>
      <c r="AT50" s="80">
        <f t="shared" si="6"/>
        <v>4</v>
      </c>
      <c r="AU50" s="54"/>
      <c r="AV50" s="97">
        <f t="shared" si="7"/>
        <v>0.21052631578947367</v>
      </c>
      <c r="AW50" s="89">
        <f t="shared" si="4"/>
        <v>3</v>
      </c>
      <c r="AX50" s="56"/>
    </row>
    <row r="51" spans="1:50" s="12" customFormat="1" ht="15" customHeight="1" thickBot="1">
      <c r="A51" s="57"/>
      <c r="B51" t="s">
        <v>479</v>
      </c>
      <c r="C51" t="s">
        <v>385</v>
      </c>
      <c r="D51" s="58"/>
      <c r="E51" s="234">
        <v>5</v>
      </c>
      <c r="F51" s="234"/>
      <c r="G51" s="234">
        <v>7</v>
      </c>
      <c r="H51" s="234"/>
      <c r="I51" s="234">
        <v>1</v>
      </c>
      <c r="J51" s="234"/>
      <c r="K51" s="234">
        <v>14</v>
      </c>
      <c r="L51" s="234">
        <v>18</v>
      </c>
      <c r="M51" s="234"/>
      <c r="N51" s="234"/>
      <c r="O51" s="234">
        <v>2</v>
      </c>
      <c r="P51" s="234"/>
      <c r="Q51" s="234">
        <v>4</v>
      </c>
      <c r="R51" s="234">
        <v>6</v>
      </c>
      <c r="S51" s="234">
        <v>1</v>
      </c>
      <c r="T51" s="234">
        <v>6</v>
      </c>
      <c r="U51" s="234">
        <v>1</v>
      </c>
      <c r="V51" s="234"/>
      <c r="W51" s="234"/>
      <c r="X51" s="234">
        <v>8</v>
      </c>
      <c r="Y51" s="234">
        <v>16</v>
      </c>
      <c r="Z51" s="234">
        <v>1</v>
      </c>
      <c r="AA51" s="234">
        <v>6</v>
      </c>
      <c r="AB51" s="234"/>
      <c r="AC51" s="234"/>
      <c r="AD51" s="234"/>
      <c r="AE51" s="234">
        <v>15</v>
      </c>
      <c r="AF51" s="234">
        <v>3</v>
      </c>
      <c r="AG51" s="234"/>
      <c r="AH51" s="234"/>
      <c r="AI51" s="234">
        <v>7</v>
      </c>
      <c r="AJ51" s="234"/>
      <c r="AK51" s="234">
        <v>5</v>
      </c>
      <c r="AL51" s="234" t="s">
        <v>506</v>
      </c>
      <c r="AM51" s="234">
        <v>5</v>
      </c>
      <c r="AN51" s="234"/>
      <c r="AO51" s="235"/>
      <c r="AP51" s="62"/>
      <c r="AQ51" s="76">
        <f t="shared" si="5"/>
        <v>21</v>
      </c>
      <c r="AR51" s="63"/>
      <c r="AS51" s="49" t="str">
        <f t="shared" si="3"/>
        <v>PARIGOT Antoine</v>
      </c>
      <c r="AT51" s="80">
        <f t="shared" si="6"/>
        <v>6</v>
      </c>
      <c r="AU51" s="54"/>
      <c r="AV51" s="97">
        <f t="shared" si="7"/>
        <v>0.2857142857142857</v>
      </c>
      <c r="AW51" s="89">
        <f t="shared" si="4"/>
        <v>1</v>
      </c>
      <c r="AX51" s="56"/>
    </row>
    <row r="52" spans="1:50" s="12" customFormat="1" ht="15" customHeight="1" thickBot="1">
      <c r="A52" s="57"/>
      <c r="B52" t="s">
        <v>492</v>
      </c>
      <c r="C52" t="s">
        <v>329</v>
      </c>
      <c r="D52" s="58"/>
      <c r="E52" s="234">
        <v>1</v>
      </c>
      <c r="F52" s="234"/>
      <c r="G52" s="234">
        <v>8</v>
      </c>
      <c r="H52" s="234" t="s">
        <v>506</v>
      </c>
      <c r="I52" s="234">
        <v>1</v>
      </c>
      <c r="J52" s="234"/>
      <c r="K52" s="234">
        <v>6</v>
      </c>
      <c r="L52" s="234">
        <v>5</v>
      </c>
      <c r="M52" s="234"/>
      <c r="N52" s="234"/>
      <c r="O52" s="234">
        <v>2</v>
      </c>
      <c r="P52" s="234"/>
      <c r="Q52" s="234">
        <v>1</v>
      </c>
      <c r="R52" s="234">
        <v>1</v>
      </c>
      <c r="S52" s="234">
        <v>1</v>
      </c>
      <c r="T52" s="234">
        <v>4</v>
      </c>
      <c r="U52" s="234">
        <v>1</v>
      </c>
      <c r="V52" s="234"/>
      <c r="W52" s="234"/>
      <c r="X52" s="234">
        <v>3</v>
      </c>
      <c r="Y52" s="234"/>
      <c r="Z52" s="234">
        <v>2</v>
      </c>
      <c r="AA52" s="234"/>
      <c r="AB52" s="234"/>
      <c r="AC52" s="234"/>
      <c r="AD52" s="234"/>
      <c r="AE52" s="234"/>
      <c r="AF52" s="234">
        <v>4</v>
      </c>
      <c r="AG52" s="234">
        <v>2</v>
      </c>
      <c r="AH52" s="234"/>
      <c r="AI52" s="234">
        <v>1</v>
      </c>
      <c r="AJ52" s="234"/>
      <c r="AK52" s="234">
        <v>2</v>
      </c>
      <c r="AL52" s="234"/>
      <c r="AM52" s="234"/>
      <c r="AN52" s="234"/>
      <c r="AO52" s="235"/>
      <c r="AP52" s="62"/>
      <c r="AQ52" s="76">
        <f t="shared" si="5"/>
        <v>18</v>
      </c>
      <c r="AR52" s="63"/>
      <c r="AS52" s="49" t="str">
        <f t="shared" si="3"/>
        <v>PARIGOT Lilou</v>
      </c>
      <c r="AT52" s="80">
        <f t="shared" si="6"/>
        <v>12</v>
      </c>
      <c r="AU52" s="54"/>
      <c r="AV52" s="97">
        <f t="shared" si="7"/>
        <v>0.6666666666666666</v>
      </c>
      <c r="AW52" s="89">
        <f t="shared" si="4"/>
        <v>1</v>
      </c>
      <c r="AX52" s="56"/>
    </row>
    <row r="53" spans="1:50" s="12" customFormat="1" ht="15" customHeight="1" thickBot="1">
      <c r="A53" s="57"/>
      <c r="B53" t="s">
        <v>454</v>
      </c>
      <c r="C53" t="s">
        <v>12</v>
      </c>
      <c r="D53" s="58"/>
      <c r="E53" s="234">
        <v>2</v>
      </c>
      <c r="F53" s="234">
        <v>17</v>
      </c>
      <c r="G53" s="234" t="s">
        <v>506</v>
      </c>
      <c r="H53" s="234"/>
      <c r="I53" s="234">
        <v>3</v>
      </c>
      <c r="J53" s="234"/>
      <c r="K53" s="234">
        <v>7</v>
      </c>
      <c r="L53" s="234">
        <v>18</v>
      </c>
      <c r="M53" s="234">
        <v>2</v>
      </c>
      <c r="N53" s="234">
        <v>4</v>
      </c>
      <c r="O53" s="234">
        <v>7</v>
      </c>
      <c r="P53" s="234">
        <v>9</v>
      </c>
      <c r="Q53" s="234">
        <v>1</v>
      </c>
      <c r="R53" s="234">
        <v>4</v>
      </c>
      <c r="S53" s="234" t="s">
        <v>525</v>
      </c>
      <c r="T53" s="234">
        <v>1</v>
      </c>
      <c r="U53" s="234">
        <v>2</v>
      </c>
      <c r="V53" s="234"/>
      <c r="W53" s="234"/>
      <c r="X53" s="234">
        <v>4</v>
      </c>
      <c r="Y53" s="234">
        <v>13</v>
      </c>
      <c r="Z53" s="234">
        <v>1</v>
      </c>
      <c r="AA53" s="234"/>
      <c r="AB53" s="234">
        <v>4</v>
      </c>
      <c r="AC53" s="234">
        <v>1</v>
      </c>
      <c r="AD53" s="234"/>
      <c r="AE53" s="234"/>
      <c r="AF53" s="234"/>
      <c r="AG53" s="234"/>
      <c r="AH53" s="234"/>
      <c r="AI53" s="234">
        <v>2</v>
      </c>
      <c r="AJ53" s="234">
        <v>1</v>
      </c>
      <c r="AK53" s="234"/>
      <c r="AL53" s="234">
        <v>1</v>
      </c>
      <c r="AM53" s="234">
        <v>1</v>
      </c>
      <c r="AN53" s="234"/>
      <c r="AO53" s="235"/>
      <c r="AP53" s="62"/>
      <c r="AQ53" s="76">
        <f t="shared" si="5"/>
        <v>24</v>
      </c>
      <c r="AR53" s="63"/>
      <c r="AS53" s="49" t="str">
        <f t="shared" si="3"/>
        <v>PARIGOT Olivier</v>
      </c>
      <c r="AT53" s="80">
        <f t="shared" si="6"/>
        <v>12</v>
      </c>
      <c r="AU53" s="54"/>
      <c r="AV53" s="97">
        <f t="shared" si="7"/>
        <v>0.5</v>
      </c>
      <c r="AW53" s="89">
        <f t="shared" si="4"/>
        <v>1</v>
      </c>
      <c r="AX53" s="56"/>
    </row>
    <row r="54" spans="1:50" s="12" customFormat="1" ht="15" customHeight="1" thickBot="1">
      <c r="A54" s="57"/>
      <c r="B54" t="s">
        <v>463</v>
      </c>
      <c r="C54" t="s">
        <v>111</v>
      </c>
      <c r="D54" s="58"/>
      <c r="E54" s="234">
        <v>7</v>
      </c>
      <c r="F54" s="234"/>
      <c r="G54" s="234"/>
      <c r="H54" s="234">
        <v>1</v>
      </c>
      <c r="I54" s="234">
        <v>2</v>
      </c>
      <c r="J54" s="234"/>
      <c r="K54" s="234">
        <v>2</v>
      </c>
      <c r="L54" s="234">
        <v>18</v>
      </c>
      <c r="M54" s="234"/>
      <c r="N54" s="234"/>
      <c r="O54" s="234">
        <v>8</v>
      </c>
      <c r="P54" s="234"/>
      <c r="Q54" s="234">
        <v>1</v>
      </c>
      <c r="R54" s="234"/>
      <c r="S54" s="234"/>
      <c r="T54" s="234" t="s">
        <v>525</v>
      </c>
      <c r="U54" s="234"/>
      <c r="V54" s="234"/>
      <c r="W54" s="234"/>
      <c r="X54" s="234">
        <v>7</v>
      </c>
      <c r="Y54" s="234">
        <v>7</v>
      </c>
      <c r="Z54" s="234">
        <v>1</v>
      </c>
      <c r="AA54" s="234"/>
      <c r="AB54" s="234"/>
      <c r="AC54" s="234"/>
      <c r="AD54" s="234"/>
      <c r="AE54" s="234"/>
      <c r="AF54" s="234"/>
      <c r="AG54" s="234"/>
      <c r="AH54" s="234"/>
      <c r="AI54" s="234">
        <v>2</v>
      </c>
      <c r="AJ54" s="234"/>
      <c r="AK54" s="234"/>
      <c r="AL54" s="234"/>
      <c r="AM54" s="234"/>
      <c r="AN54" s="234"/>
      <c r="AO54" s="235"/>
      <c r="AP54" s="62"/>
      <c r="AQ54" s="76">
        <f t="shared" si="5"/>
        <v>12</v>
      </c>
      <c r="AR54" s="63"/>
      <c r="AS54" s="49" t="str">
        <f t="shared" si="3"/>
        <v>PARIGOT Virginie</v>
      </c>
      <c r="AT54" s="80">
        <f t="shared" si="6"/>
        <v>6</v>
      </c>
      <c r="AU54" s="54"/>
      <c r="AV54" s="97">
        <f t="shared" si="7"/>
        <v>0.5</v>
      </c>
      <c r="AW54" s="89">
        <f t="shared" si="4"/>
        <v>0</v>
      </c>
      <c r="AX54" s="56"/>
    </row>
    <row r="55" spans="1:50" s="12" customFormat="1" ht="15" customHeight="1" thickBot="1">
      <c r="A55" s="57"/>
      <c r="B55" t="s">
        <v>500</v>
      </c>
      <c r="C55" t="s">
        <v>111</v>
      </c>
      <c r="D55" s="58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>
        <v>2</v>
      </c>
      <c r="T55" s="234"/>
      <c r="U55" s="234"/>
      <c r="V55" s="234"/>
      <c r="W55" s="234"/>
      <c r="X55" s="234"/>
      <c r="Y55" s="234"/>
      <c r="Z55" s="234">
        <v>1</v>
      </c>
      <c r="AA55" s="234"/>
      <c r="AB55" s="234">
        <v>8</v>
      </c>
      <c r="AC55" s="234"/>
      <c r="AD55" s="234"/>
      <c r="AE55" s="234"/>
      <c r="AF55" s="234"/>
      <c r="AG55" s="234"/>
      <c r="AH55" s="234"/>
      <c r="AI55" s="234">
        <v>10</v>
      </c>
      <c r="AJ55" s="234" t="s">
        <v>506</v>
      </c>
      <c r="AK55" s="234">
        <v>3</v>
      </c>
      <c r="AL55" s="234"/>
      <c r="AM55" s="234"/>
      <c r="AN55" s="234"/>
      <c r="AO55" s="235"/>
      <c r="AP55" s="62"/>
      <c r="AQ55" s="76">
        <f t="shared" si="5"/>
        <v>6</v>
      </c>
      <c r="AR55" s="63"/>
      <c r="AS55" s="49" t="str">
        <f t="shared" si="3"/>
        <v>RANDRIANASOLO Gabrielle</v>
      </c>
      <c r="AT55" s="80">
        <f t="shared" si="6"/>
        <v>3</v>
      </c>
      <c r="AU55" s="54"/>
      <c r="AV55" s="97">
        <f t="shared" si="7"/>
        <v>0.5</v>
      </c>
      <c r="AW55" s="89">
        <f t="shared" si="4"/>
        <v>1</v>
      </c>
      <c r="AX55" s="56"/>
    </row>
    <row r="56" spans="1:50" s="12" customFormat="1" ht="15" customHeight="1" thickBot="1">
      <c r="A56" s="57"/>
      <c r="B56" t="s">
        <v>480</v>
      </c>
      <c r="C56" t="s">
        <v>29</v>
      </c>
      <c r="D56" s="58"/>
      <c r="E56" s="234"/>
      <c r="F56" s="234"/>
      <c r="G56" s="234">
        <v>9</v>
      </c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5"/>
      <c r="AP56" s="62"/>
      <c r="AQ56" s="76">
        <f t="shared" si="5"/>
        <v>1</v>
      </c>
      <c r="AR56" s="63"/>
      <c r="AS56" s="49" t="str">
        <f t="shared" si="3"/>
        <v>REMOND Mélanie</v>
      </c>
      <c r="AT56" s="80">
        <f t="shared" si="6"/>
        <v>0</v>
      </c>
      <c r="AU56" s="54"/>
      <c r="AV56" s="97">
        <f t="shared" si="7"/>
        <v>0</v>
      </c>
      <c r="AW56" s="89">
        <f t="shared" si="4"/>
        <v>0</v>
      </c>
      <c r="AX56" s="56"/>
    </row>
    <row r="57" spans="1:50" s="12" customFormat="1" ht="15" customHeight="1" thickBot="1">
      <c r="A57" s="57"/>
      <c r="B57" t="s">
        <v>491</v>
      </c>
      <c r="C57" t="s">
        <v>34</v>
      </c>
      <c r="D57" s="58"/>
      <c r="E57" s="234">
        <v>18</v>
      </c>
      <c r="F57" s="234"/>
      <c r="G57" s="234"/>
      <c r="H57" s="234"/>
      <c r="I57" s="234"/>
      <c r="J57" s="234"/>
      <c r="K57" s="234">
        <v>59</v>
      </c>
      <c r="L57" s="234">
        <v>5</v>
      </c>
      <c r="M57" s="234"/>
      <c r="N57" s="234"/>
      <c r="O57" s="234">
        <v>29</v>
      </c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>
        <v>8</v>
      </c>
      <c r="AC57" s="234"/>
      <c r="AD57" s="234"/>
      <c r="AE57" s="234"/>
      <c r="AF57" s="234">
        <v>3</v>
      </c>
      <c r="AG57" s="234">
        <v>7</v>
      </c>
      <c r="AH57" s="234"/>
      <c r="AI57" s="234">
        <v>6</v>
      </c>
      <c r="AJ57" s="234"/>
      <c r="AK57" s="234"/>
      <c r="AL57" s="234">
        <v>27</v>
      </c>
      <c r="AM57" s="234">
        <v>19</v>
      </c>
      <c r="AN57" s="234"/>
      <c r="AO57" s="235"/>
      <c r="AP57" s="62"/>
      <c r="AQ57" s="76">
        <f t="shared" si="5"/>
        <v>10</v>
      </c>
      <c r="AR57" s="63"/>
      <c r="AS57" s="49" t="str">
        <f t="shared" si="3"/>
        <v>ROLAND Lucie</v>
      </c>
      <c r="AT57" s="80">
        <f t="shared" si="6"/>
        <v>1</v>
      </c>
      <c r="AU57" s="54"/>
      <c r="AV57" s="97">
        <f t="shared" si="7"/>
        <v>0.1</v>
      </c>
      <c r="AW57" s="89">
        <f t="shared" si="4"/>
        <v>0</v>
      </c>
      <c r="AX57" s="56"/>
    </row>
    <row r="58" spans="1:50" s="12" customFormat="1" ht="15" customHeight="1" thickBot="1">
      <c r="A58" s="57"/>
      <c r="B58" t="s">
        <v>489</v>
      </c>
      <c r="C58" t="s">
        <v>29</v>
      </c>
      <c r="D58" s="58"/>
      <c r="E58" s="234"/>
      <c r="F58" s="234">
        <v>11</v>
      </c>
      <c r="G58" s="234">
        <v>8</v>
      </c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>
        <v>13</v>
      </c>
      <c r="Y58" s="234">
        <v>11</v>
      </c>
      <c r="Z58" s="234">
        <v>5</v>
      </c>
      <c r="AA58" s="234" t="s">
        <v>506</v>
      </c>
      <c r="AB58" s="234"/>
      <c r="AC58" s="234"/>
      <c r="AD58" s="234"/>
      <c r="AE58" s="234"/>
      <c r="AF58" s="234">
        <v>4</v>
      </c>
      <c r="AG58" s="234">
        <v>4</v>
      </c>
      <c r="AH58" s="234"/>
      <c r="AI58" s="234"/>
      <c r="AJ58" s="234">
        <v>1</v>
      </c>
      <c r="AK58" s="234"/>
      <c r="AL58" s="234" t="s">
        <v>506</v>
      </c>
      <c r="AM58" s="234">
        <v>31</v>
      </c>
      <c r="AN58" s="234"/>
      <c r="AO58" s="235"/>
      <c r="AP58" s="62"/>
      <c r="AQ58" s="76">
        <f t="shared" si="5"/>
        <v>11</v>
      </c>
      <c r="AR58" s="63"/>
      <c r="AS58" s="49" t="str">
        <f t="shared" si="3"/>
        <v>ROUBOT Anaïs</v>
      </c>
      <c r="AT58" s="80">
        <f t="shared" si="6"/>
        <v>1</v>
      </c>
      <c r="AU58" s="54"/>
      <c r="AV58" s="97">
        <f t="shared" si="7"/>
        <v>0.09090909090909091</v>
      </c>
      <c r="AW58" s="89">
        <f t="shared" si="4"/>
        <v>2</v>
      </c>
      <c r="AX58" s="56"/>
    </row>
    <row r="59" spans="1:50" s="12" customFormat="1" ht="15" customHeight="1" thickBot="1">
      <c r="A59" s="57"/>
      <c r="B59" t="s">
        <v>482</v>
      </c>
      <c r="C59" t="s">
        <v>105</v>
      </c>
      <c r="D59" s="58"/>
      <c r="E59" s="234">
        <v>10</v>
      </c>
      <c r="F59" s="234"/>
      <c r="G59" s="234">
        <v>15</v>
      </c>
      <c r="H59" s="234"/>
      <c r="I59" s="234"/>
      <c r="J59" s="234"/>
      <c r="K59" s="234"/>
      <c r="L59" s="234"/>
      <c r="M59" s="234">
        <v>11</v>
      </c>
      <c r="N59" s="234">
        <v>12</v>
      </c>
      <c r="O59" s="234"/>
      <c r="P59" s="234"/>
      <c r="Q59" s="234">
        <v>5</v>
      </c>
      <c r="R59" s="234">
        <v>7</v>
      </c>
      <c r="S59" s="234" t="s">
        <v>506</v>
      </c>
      <c r="T59" s="234"/>
      <c r="U59" s="234"/>
      <c r="V59" s="234"/>
      <c r="W59" s="234"/>
      <c r="X59" s="234">
        <v>12</v>
      </c>
      <c r="Y59" s="234">
        <v>11</v>
      </c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>
        <v>2</v>
      </c>
      <c r="AK59" s="234"/>
      <c r="AL59" s="234">
        <v>29</v>
      </c>
      <c r="AM59" s="234">
        <v>20</v>
      </c>
      <c r="AN59" s="234"/>
      <c r="AO59" s="235"/>
      <c r="AP59" s="62"/>
      <c r="AQ59" s="76">
        <f t="shared" si="5"/>
        <v>12</v>
      </c>
      <c r="AR59" s="63"/>
      <c r="AS59" s="49" t="str">
        <f t="shared" si="3"/>
        <v>ROUBOT Laurène</v>
      </c>
      <c r="AT59" s="80">
        <f t="shared" si="6"/>
        <v>1</v>
      </c>
      <c r="AU59" s="54"/>
      <c r="AV59" s="97">
        <f t="shared" si="7"/>
        <v>0.08333333333333333</v>
      </c>
      <c r="AW59" s="89">
        <f t="shared" si="4"/>
        <v>1</v>
      </c>
      <c r="AX59" s="56"/>
    </row>
    <row r="60" spans="1:50" s="12" customFormat="1" ht="15" customHeight="1" thickBot="1">
      <c r="A60" s="57"/>
      <c r="B60" t="s">
        <v>474</v>
      </c>
      <c r="C60" t="s">
        <v>26</v>
      </c>
      <c r="D60" s="58"/>
      <c r="E60" s="234" t="s">
        <v>506</v>
      </c>
      <c r="F60" s="234">
        <v>4</v>
      </c>
      <c r="G60" s="234">
        <v>3</v>
      </c>
      <c r="H60" s="234">
        <v>3</v>
      </c>
      <c r="I60" s="234">
        <v>5</v>
      </c>
      <c r="J60" s="234"/>
      <c r="K60" s="234">
        <v>41</v>
      </c>
      <c r="L60" s="234">
        <v>124</v>
      </c>
      <c r="M60" s="234">
        <v>12</v>
      </c>
      <c r="N60" s="234">
        <v>11</v>
      </c>
      <c r="O60" s="234"/>
      <c r="P60" s="234"/>
      <c r="Q60" s="234"/>
      <c r="R60" s="234"/>
      <c r="S60" s="234">
        <v>6</v>
      </c>
      <c r="T60" s="234"/>
      <c r="U60" s="234"/>
      <c r="V60" s="234"/>
      <c r="W60" s="234"/>
      <c r="X60" s="234">
        <v>41</v>
      </c>
      <c r="Y60" s="234">
        <v>7</v>
      </c>
      <c r="Z60" s="234">
        <v>8</v>
      </c>
      <c r="AA60" s="234"/>
      <c r="AB60" s="234" t="s">
        <v>506</v>
      </c>
      <c r="AC60" s="234">
        <v>3</v>
      </c>
      <c r="AD60" s="234"/>
      <c r="AE60" s="234"/>
      <c r="AF60" s="234"/>
      <c r="AG60" s="234"/>
      <c r="AH60" s="234"/>
      <c r="AI60" s="234">
        <v>5</v>
      </c>
      <c r="AJ60" s="234">
        <v>1</v>
      </c>
      <c r="AK60" s="234"/>
      <c r="AL60" s="234">
        <v>18</v>
      </c>
      <c r="AM60" s="234">
        <v>24</v>
      </c>
      <c r="AN60" s="234"/>
      <c r="AO60" s="235"/>
      <c r="AP60" s="62"/>
      <c r="AQ60" s="76">
        <f t="shared" si="5"/>
        <v>19</v>
      </c>
      <c r="AR60" s="63"/>
      <c r="AS60" s="49" t="str">
        <f t="shared" si="3"/>
        <v>ROUBOT Nathalie</v>
      </c>
      <c r="AT60" s="80">
        <f t="shared" si="6"/>
        <v>4</v>
      </c>
      <c r="AU60" s="54"/>
      <c r="AV60" s="97">
        <f t="shared" si="7"/>
        <v>0.21052631578947367</v>
      </c>
      <c r="AW60" s="89">
        <f t="shared" si="4"/>
        <v>2</v>
      </c>
      <c r="AX60" s="56"/>
    </row>
    <row r="61" spans="1:50" s="12" customFormat="1" ht="15" customHeight="1" thickBot="1">
      <c r="A61" s="57"/>
      <c r="B61" s="203" t="s">
        <v>540</v>
      </c>
      <c r="C61" s="203" t="s">
        <v>110</v>
      </c>
      <c r="D61" s="58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 t="s">
        <v>506</v>
      </c>
      <c r="AH61" s="234"/>
      <c r="AI61" s="234"/>
      <c r="AJ61" s="234"/>
      <c r="AK61" s="234">
        <v>2</v>
      </c>
      <c r="AL61" s="234"/>
      <c r="AM61" s="234">
        <v>30</v>
      </c>
      <c r="AN61" s="234"/>
      <c r="AO61" s="235"/>
      <c r="AP61" s="62"/>
      <c r="AQ61" s="76">
        <f t="shared" si="5"/>
        <v>3</v>
      </c>
      <c r="AR61" s="63"/>
      <c r="AS61" s="49" t="str">
        <f t="shared" si="3"/>
        <v>SKOWRONEK Isabelle</v>
      </c>
      <c r="AT61" s="80">
        <f t="shared" si="6"/>
        <v>1</v>
      </c>
      <c r="AU61" s="54"/>
      <c r="AV61" s="97">
        <f t="shared" si="7"/>
        <v>0.3333333333333333</v>
      </c>
      <c r="AW61" s="89">
        <f t="shared" si="4"/>
        <v>1</v>
      </c>
      <c r="AX61" s="56"/>
    </row>
    <row r="62" spans="1:50" s="12" customFormat="1" ht="15" customHeight="1" thickBot="1">
      <c r="A62" s="57"/>
      <c r="B62" s="203" t="s">
        <v>541</v>
      </c>
      <c r="C62" s="203" t="s">
        <v>13</v>
      </c>
      <c r="D62" s="58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>
        <v>3</v>
      </c>
      <c r="AC62" s="234">
        <v>5</v>
      </c>
      <c r="AD62" s="234"/>
      <c r="AE62" s="234"/>
      <c r="AF62" s="234">
        <v>8</v>
      </c>
      <c r="AG62" s="234">
        <v>7</v>
      </c>
      <c r="AH62" s="234"/>
      <c r="AI62" s="234">
        <v>2</v>
      </c>
      <c r="AJ62" s="234"/>
      <c r="AK62" s="234">
        <v>5</v>
      </c>
      <c r="AL62" s="234">
        <v>12</v>
      </c>
      <c r="AM62" s="234" t="s">
        <v>506</v>
      </c>
      <c r="AN62" s="234"/>
      <c r="AO62" s="235"/>
      <c r="AP62" s="62"/>
      <c r="AQ62" s="76">
        <f t="shared" si="5"/>
        <v>8</v>
      </c>
      <c r="AR62" s="63"/>
      <c r="AS62" s="49" t="str">
        <f t="shared" si="3"/>
        <v>SKOWRONEK Laurent</v>
      </c>
      <c r="AT62" s="80">
        <f t="shared" si="6"/>
        <v>2</v>
      </c>
      <c r="AU62" s="54"/>
      <c r="AV62" s="97">
        <f t="shared" si="7"/>
        <v>0.25</v>
      </c>
      <c r="AW62" s="89">
        <f t="shared" si="4"/>
        <v>1</v>
      </c>
      <c r="AX62" s="56"/>
    </row>
    <row r="63" spans="1:50" s="12" customFormat="1" ht="15" customHeight="1" thickBot="1">
      <c r="A63" s="57"/>
      <c r="B63" s="203" t="s">
        <v>535</v>
      </c>
      <c r="C63" s="203" t="s">
        <v>30</v>
      </c>
      <c r="D63" s="58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>
        <v>1</v>
      </c>
      <c r="AC63" s="234"/>
      <c r="AD63" s="234"/>
      <c r="AE63" s="234"/>
      <c r="AF63" s="234"/>
      <c r="AG63" s="234"/>
      <c r="AH63" s="234"/>
      <c r="AI63" s="234">
        <v>4</v>
      </c>
      <c r="AJ63" s="234"/>
      <c r="AK63" s="234">
        <v>3</v>
      </c>
      <c r="AL63" s="234"/>
      <c r="AM63" s="234"/>
      <c r="AN63" s="234"/>
      <c r="AO63" s="235"/>
      <c r="AP63" s="62"/>
      <c r="AQ63" s="76">
        <f t="shared" si="5"/>
        <v>3</v>
      </c>
      <c r="AR63" s="63"/>
      <c r="AS63" s="49" t="str">
        <f t="shared" si="3"/>
        <v>SKOWRONEK Pauline</v>
      </c>
      <c r="AT63" s="80">
        <f t="shared" si="6"/>
        <v>2</v>
      </c>
      <c r="AU63" s="54"/>
      <c r="AV63" s="97">
        <f t="shared" si="7"/>
        <v>0.6666666666666666</v>
      </c>
      <c r="AW63" s="89">
        <f t="shared" si="4"/>
        <v>0</v>
      </c>
      <c r="AX63" s="56"/>
    </row>
    <row r="64" spans="1:50" s="12" customFormat="1" ht="15" customHeight="1" thickBot="1">
      <c r="A64" s="57"/>
      <c r="B64" s="203" t="s">
        <v>534</v>
      </c>
      <c r="C64" s="203" t="s">
        <v>385</v>
      </c>
      <c r="D64" s="58"/>
      <c r="E64" s="234"/>
      <c r="F64" s="234"/>
      <c r="G64" s="234"/>
      <c r="H64" s="234"/>
      <c r="I64" s="234"/>
      <c r="J64" s="234"/>
      <c r="K64" s="234">
        <v>22</v>
      </c>
      <c r="L64" s="234">
        <v>47</v>
      </c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>
        <v>2</v>
      </c>
      <c r="AG64" s="234">
        <v>2</v>
      </c>
      <c r="AH64" s="234"/>
      <c r="AI64" s="234">
        <v>2</v>
      </c>
      <c r="AJ64" s="234"/>
      <c r="AK64" s="234">
        <v>3</v>
      </c>
      <c r="AL64" s="234">
        <v>7</v>
      </c>
      <c r="AM64" s="234">
        <v>3</v>
      </c>
      <c r="AN64" s="234"/>
      <c r="AO64" s="235"/>
      <c r="AP64" s="62"/>
      <c r="AQ64" s="76">
        <f t="shared" si="5"/>
        <v>8</v>
      </c>
      <c r="AR64" s="63"/>
      <c r="AS64" s="49" t="str">
        <f t="shared" si="3"/>
        <v>SKOWRONEK Virgile</v>
      </c>
      <c r="AT64" s="80">
        <f t="shared" si="6"/>
        <v>5</v>
      </c>
      <c r="AU64" s="54"/>
      <c r="AV64" s="97">
        <f t="shared" si="7"/>
        <v>0.625</v>
      </c>
      <c r="AW64" s="89">
        <f t="shared" si="4"/>
        <v>0</v>
      </c>
      <c r="AX64" s="56"/>
    </row>
    <row r="65" spans="1:50" s="12" customFormat="1" ht="15" customHeight="1" thickBot="1">
      <c r="A65" s="57"/>
      <c r="B65" t="s">
        <v>490</v>
      </c>
      <c r="C65" t="s">
        <v>385</v>
      </c>
      <c r="D65" s="58"/>
      <c r="E65" s="234"/>
      <c r="F65" s="234"/>
      <c r="G65" s="234">
        <v>3</v>
      </c>
      <c r="H65" s="234"/>
      <c r="I65" s="234">
        <v>1</v>
      </c>
      <c r="J65" s="234"/>
      <c r="K65" s="234"/>
      <c r="L65" s="234"/>
      <c r="M65" s="234"/>
      <c r="N65" s="234"/>
      <c r="O65" s="234">
        <v>3</v>
      </c>
      <c r="P65" s="234"/>
      <c r="Q65" s="234">
        <v>2</v>
      </c>
      <c r="R65" s="234">
        <v>14</v>
      </c>
      <c r="S65" s="234">
        <v>2</v>
      </c>
      <c r="T65" s="234">
        <v>9</v>
      </c>
      <c r="U65" s="234">
        <v>2</v>
      </c>
      <c r="V65" s="234"/>
      <c r="W65" s="234"/>
      <c r="X65" s="234"/>
      <c r="Y65" s="234"/>
      <c r="Z65" s="234">
        <v>1</v>
      </c>
      <c r="AA65" s="234"/>
      <c r="AB65" s="234">
        <v>7</v>
      </c>
      <c r="AC65" s="234">
        <v>1</v>
      </c>
      <c r="AD65" s="234"/>
      <c r="AE65" s="234"/>
      <c r="AF65" s="234"/>
      <c r="AG65" s="234">
        <v>4</v>
      </c>
      <c r="AH65" s="234"/>
      <c r="AI65" s="234">
        <v>5</v>
      </c>
      <c r="AJ65" s="234"/>
      <c r="AK65" s="234">
        <v>1</v>
      </c>
      <c r="AL65" s="234"/>
      <c r="AM65" s="234"/>
      <c r="AN65" s="234"/>
      <c r="AO65" s="235"/>
      <c r="AP65" s="62"/>
      <c r="AQ65" s="76">
        <f t="shared" si="5"/>
        <v>14</v>
      </c>
      <c r="AR65" s="63"/>
      <c r="AS65" s="49" t="str">
        <f t="shared" si="3"/>
        <v>SKOWRONEK Valentin</v>
      </c>
      <c r="AT65" s="80">
        <f t="shared" si="6"/>
        <v>9</v>
      </c>
      <c r="AU65" s="54"/>
      <c r="AV65" s="97">
        <f t="shared" si="7"/>
        <v>0.6428571428571429</v>
      </c>
      <c r="AW65" s="89">
        <f t="shared" si="4"/>
        <v>0</v>
      </c>
      <c r="AX65" s="56"/>
    </row>
    <row r="66" spans="1:50" s="12" customFormat="1" ht="15" customHeight="1" thickBot="1">
      <c r="A66" s="57"/>
      <c r="B66" t="s">
        <v>459</v>
      </c>
      <c r="C66" t="s">
        <v>108</v>
      </c>
      <c r="D66" s="58"/>
      <c r="E66" s="234">
        <v>14</v>
      </c>
      <c r="F66" s="234">
        <v>7</v>
      </c>
      <c r="G66" s="234">
        <v>11</v>
      </c>
      <c r="H66" s="234"/>
      <c r="I66" s="234">
        <v>1</v>
      </c>
      <c r="J66" s="234"/>
      <c r="K66" s="234" t="s">
        <v>506</v>
      </c>
      <c r="L66" s="234">
        <v>47</v>
      </c>
      <c r="M66" s="234"/>
      <c r="N66" s="234"/>
      <c r="O66" s="234"/>
      <c r="P66" s="234"/>
      <c r="Q66" s="234">
        <v>3</v>
      </c>
      <c r="R66" s="234"/>
      <c r="S66" s="234">
        <v>2</v>
      </c>
      <c r="T66" s="234">
        <v>5</v>
      </c>
      <c r="U66" s="234">
        <v>10</v>
      </c>
      <c r="V66" s="234"/>
      <c r="W66" s="234"/>
      <c r="X66" s="234">
        <v>35</v>
      </c>
      <c r="Y66" s="234">
        <v>13</v>
      </c>
      <c r="Z66" s="234">
        <v>5</v>
      </c>
      <c r="AA66" s="234"/>
      <c r="AB66" s="234" t="s">
        <v>506</v>
      </c>
      <c r="AC66" s="234">
        <v>1</v>
      </c>
      <c r="AD66" s="234">
        <v>2</v>
      </c>
      <c r="AE66" s="234"/>
      <c r="AF66" s="234"/>
      <c r="AG66" s="234"/>
      <c r="AH66" s="234"/>
      <c r="AI66" s="234">
        <v>15</v>
      </c>
      <c r="AJ66" s="234">
        <v>11</v>
      </c>
      <c r="AK66" s="234"/>
      <c r="AL66" s="234">
        <v>15</v>
      </c>
      <c r="AM66" s="234">
        <v>10</v>
      </c>
      <c r="AN66" s="234"/>
      <c r="AO66" s="235"/>
      <c r="AP66" s="62"/>
      <c r="AQ66" s="76">
        <f t="shared" si="5"/>
        <v>20</v>
      </c>
      <c r="AR66" s="63"/>
      <c r="AS66" s="49" t="str">
        <f t="shared" si="3"/>
        <v>SUTY Jean-Claude</v>
      </c>
      <c r="AT66" s="80">
        <f t="shared" si="6"/>
        <v>5</v>
      </c>
      <c r="AU66" s="54"/>
      <c r="AV66" s="97">
        <f t="shared" si="7"/>
        <v>0.25</v>
      </c>
      <c r="AW66" s="89">
        <f t="shared" si="4"/>
        <v>2</v>
      </c>
      <c r="AX66" s="56"/>
    </row>
    <row r="67" spans="1:50" s="12" customFormat="1" ht="15" customHeight="1" thickBot="1">
      <c r="A67" s="57"/>
      <c r="B67" t="s">
        <v>457</v>
      </c>
      <c r="C67" t="s">
        <v>108</v>
      </c>
      <c r="D67" s="58"/>
      <c r="E67" s="234"/>
      <c r="F67" s="234"/>
      <c r="G67" s="234"/>
      <c r="H67" s="234">
        <v>3</v>
      </c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>
        <v>6</v>
      </c>
      <c r="AA67" s="234">
        <v>9</v>
      </c>
      <c r="AB67" s="234">
        <v>4</v>
      </c>
      <c r="AC67" s="234">
        <v>3</v>
      </c>
      <c r="AD67" s="234"/>
      <c r="AE67" s="234"/>
      <c r="AF67" s="234"/>
      <c r="AG67" s="234"/>
      <c r="AH67" s="234"/>
      <c r="AI67" s="234">
        <v>11</v>
      </c>
      <c r="AJ67" s="234"/>
      <c r="AK67" s="234"/>
      <c r="AL67" s="234"/>
      <c r="AM67" s="234"/>
      <c r="AN67" s="234"/>
      <c r="AO67" s="235"/>
      <c r="AP67" s="62"/>
      <c r="AQ67" s="76">
        <f t="shared" si="5"/>
        <v>6</v>
      </c>
      <c r="AR67" s="63"/>
      <c r="AS67" s="49" t="str">
        <f t="shared" si="3"/>
        <v>TERZI Pierre</v>
      </c>
      <c r="AT67" s="80">
        <f t="shared" si="6"/>
        <v>2</v>
      </c>
      <c r="AU67" s="54"/>
      <c r="AV67" s="97">
        <f t="shared" si="7"/>
        <v>0.3333333333333333</v>
      </c>
      <c r="AW67" s="89">
        <f t="shared" si="4"/>
        <v>0</v>
      </c>
      <c r="AX67" s="56"/>
    </row>
    <row r="68" spans="1:50" s="12" customFormat="1" ht="15" customHeight="1" thickBot="1">
      <c r="A68" s="57"/>
      <c r="B68" t="s">
        <v>471</v>
      </c>
      <c r="C68" t="s">
        <v>14</v>
      </c>
      <c r="D68" s="58"/>
      <c r="E68" s="234">
        <v>12</v>
      </c>
      <c r="F68" s="234">
        <v>15</v>
      </c>
      <c r="G68" s="234">
        <v>6</v>
      </c>
      <c r="H68" s="234">
        <v>1</v>
      </c>
      <c r="I68" s="234">
        <v>3</v>
      </c>
      <c r="J68" s="234"/>
      <c r="K68" s="234"/>
      <c r="L68" s="234"/>
      <c r="M68" s="234">
        <v>26</v>
      </c>
      <c r="N68" s="234">
        <v>22</v>
      </c>
      <c r="O68" s="234">
        <v>28</v>
      </c>
      <c r="P68" s="234"/>
      <c r="Q68" s="234"/>
      <c r="R68" s="234"/>
      <c r="S68" s="234">
        <v>3</v>
      </c>
      <c r="T68" s="234"/>
      <c r="U68" s="234">
        <v>7</v>
      </c>
      <c r="V68" s="234"/>
      <c r="W68" s="234"/>
      <c r="X68" s="234"/>
      <c r="Y68" s="234"/>
      <c r="Z68" s="234">
        <v>2</v>
      </c>
      <c r="AA68" s="234"/>
      <c r="AB68" s="234">
        <v>4</v>
      </c>
      <c r="AC68" s="234"/>
      <c r="AD68" s="234">
        <v>1</v>
      </c>
      <c r="AE68" s="234"/>
      <c r="AF68" s="234">
        <v>6</v>
      </c>
      <c r="AG68" s="234">
        <v>6</v>
      </c>
      <c r="AH68" s="234"/>
      <c r="AI68" s="234">
        <v>3</v>
      </c>
      <c r="AJ68" s="234"/>
      <c r="AK68" s="234"/>
      <c r="AL68" s="234">
        <v>19</v>
      </c>
      <c r="AM68" s="234">
        <v>18</v>
      </c>
      <c r="AN68" s="234"/>
      <c r="AO68" s="235"/>
      <c r="AP68" s="62"/>
      <c r="AQ68" s="76">
        <f t="shared" si="5"/>
        <v>18</v>
      </c>
      <c r="AR68" s="63"/>
      <c r="AS68" s="49" t="str">
        <f t="shared" si="3"/>
        <v>VADROT Daniel</v>
      </c>
      <c r="AT68" s="80">
        <f t="shared" si="6"/>
        <v>6</v>
      </c>
      <c r="AU68" s="54"/>
      <c r="AV68" s="97">
        <f t="shared" si="7"/>
        <v>0.3333333333333333</v>
      </c>
      <c r="AW68" s="89">
        <f t="shared" si="4"/>
        <v>0</v>
      </c>
      <c r="AX68" s="56"/>
    </row>
    <row r="69" spans="1:50" s="12" customFormat="1" ht="15" customHeight="1">
      <c r="A69" s="57"/>
      <c r="B69" t="s">
        <v>475</v>
      </c>
      <c r="C69" t="s">
        <v>26</v>
      </c>
      <c r="D69" s="58"/>
      <c r="E69" s="234">
        <v>17</v>
      </c>
      <c r="F69" s="234">
        <v>7</v>
      </c>
      <c r="G69" s="234"/>
      <c r="H69" s="234"/>
      <c r="I69" s="234">
        <v>10</v>
      </c>
      <c r="J69" s="234"/>
      <c r="K69" s="234"/>
      <c r="L69" s="234"/>
      <c r="M69" s="234"/>
      <c r="N69" s="234"/>
      <c r="O69" s="234"/>
      <c r="P69" s="234"/>
      <c r="Q69" s="234">
        <v>5</v>
      </c>
      <c r="R69" s="234"/>
      <c r="S69" s="234">
        <v>5</v>
      </c>
      <c r="T69" s="234"/>
      <c r="U69" s="234"/>
      <c r="V69" s="234"/>
      <c r="W69" s="234"/>
      <c r="X69" s="234"/>
      <c r="Y69" s="234"/>
      <c r="Z69" s="234">
        <v>5</v>
      </c>
      <c r="AA69" s="234"/>
      <c r="AB69" s="234">
        <v>13</v>
      </c>
      <c r="AC69" s="234">
        <v>2</v>
      </c>
      <c r="AD69" s="234"/>
      <c r="AE69" s="234"/>
      <c r="AF69" s="234">
        <v>6</v>
      </c>
      <c r="AG69" s="234"/>
      <c r="AH69" s="234"/>
      <c r="AI69" s="234" t="s">
        <v>506</v>
      </c>
      <c r="AJ69" s="234"/>
      <c r="AK69" s="234"/>
      <c r="AL69" s="234"/>
      <c r="AM69" s="234"/>
      <c r="AN69" s="234"/>
      <c r="AO69" s="235"/>
      <c r="AP69" s="62"/>
      <c r="AQ69" s="76">
        <f t="shared" si="5"/>
        <v>10</v>
      </c>
      <c r="AR69" s="63"/>
      <c r="AS69" s="49" t="str">
        <f t="shared" si="3"/>
        <v>VIOLLOT Ariane</v>
      </c>
      <c r="AT69" s="80">
        <f t="shared" si="6"/>
        <v>1</v>
      </c>
      <c r="AU69" s="54"/>
      <c r="AV69" s="97">
        <f t="shared" si="7"/>
        <v>0.1</v>
      </c>
      <c r="AW69" s="89">
        <f t="shared" si="4"/>
        <v>1</v>
      </c>
      <c r="AX69" s="56"/>
    </row>
    <row r="70" spans="1:50" s="12" customFormat="1" ht="15" customHeight="1">
      <c r="A70" s="57"/>
      <c r="B70"/>
      <c r="C70"/>
      <c r="D70" s="58"/>
      <c r="E70" s="236"/>
      <c r="F70" s="236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37"/>
      <c r="AM70" s="237"/>
      <c r="AN70" s="237"/>
      <c r="AO70" s="238"/>
      <c r="AP70" s="62"/>
      <c r="AQ70" s="76"/>
      <c r="AR70" s="63"/>
      <c r="AS70" s="49"/>
      <c r="AT70" s="204"/>
      <c r="AU70" s="54"/>
      <c r="AV70" s="205"/>
      <c r="AW70" s="222"/>
      <c r="AX70" s="56"/>
    </row>
    <row r="71" spans="1:50" s="12" customFormat="1" ht="15" customHeight="1">
      <c r="A71" s="57"/>
      <c r="B71" s="203" t="s">
        <v>594</v>
      </c>
      <c r="C71"/>
      <c r="D71" s="58"/>
      <c r="E71" s="236"/>
      <c r="F71" s="236"/>
      <c r="G71" s="225"/>
      <c r="H71" s="225"/>
      <c r="I71" s="225"/>
      <c r="J71" s="225"/>
      <c r="K71" s="225"/>
      <c r="L71" s="224" t="s">
        <v>591</v>
      </c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37"/>
      <c r="AM71" s="237"/>
      <c r="AN71" s="237"/>
      <c r="AO71" s="238"/>
      <c r="AP71" s="62"/>
      <c r="AQ71" s="76"/>
      <c r="AR71" s="63"/>
      <c r="AS71" s="49"/>
      <c r="AT71" s="204"/>
      <c r="AU71" s="54"/>
      <c r="AV71" s="205"/>
      <c r="AW71" s="222"/>
      <c r="AX71" s="56"/>
    </row>
    <row r="72" spans="1:50" s="12" customFormat="1" ht="15" customHeight="1">
      <c r="A72" s="57"/>
      <c r="B72" s="203" t="s">
        <v>593</v>
      </c>
      <c r="C72"/>
      <c r="D72" s="58"/>
      <c r="E72" s="236"/>
      <c r="F72" s="236"/>
      <c r="G72" s="225"/>
      <c r="H72" s="225"/>
      <c r="I72" s="225"/>
      <c r="J72" s="225"/>
      <c r="K72" s="225"/>
      <c r="L72" s="225" t="s">
        <v>592</v>
      </c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37"/>
      <c r="AM72" s="237"/>
      <c r="AN72" s="237"/>
      <c r="AO72" s="238"/>
      <c r="AP72" s="62"/>
      <c r="AQ72" s="76"/>
      <c r="AR72" s="63"/>
      <c r="AS72" s="49"/>
      <c r="AT72" s="204"/>
      <c r="AU72" s="54"/>
      <c r="AV72" s="205"/>
      <c r="AW72" s="222"/>
      <c r="AX72" s="56"/>
    </row>
    <row r="73" spans="1:50" s="12" customFormat="1" ht="15" customHeight="1">
      <c r="A73" s="57"/>
      <c r="B73" s="203" t="s">
        <v>596</v>
      </c>
      <c r="C73"/>
      <c r="D73" s="58"/>
      <c r="E73" s="236"/>
      <c r="F73" s="236"/>
      <c r="G73" s="225"/>
      <c r="H73" s="225"/>
      <c r="I73" s="225"/>
      <c r="J73" s="225"/>
      <c r="K73" s="225"/>
      <c r="L73" s="225" t="s">
        <v>595</v>
      </c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37"/>
      <c r="AM73" s="237"/>
      <c r="AN73" s="237"/>
      <c r="AO73" s="238"/>
      <c r="AP73" s="62"/>
      <c r="AQ73" s="76"/>
      <c r="AR73" s="63"/>
      <c r="AS73" s="49"/>
      <c r="AT73" s="204"/>
      <c r="AU73" s="54"/>
      <c r="AV73" s="205"/>
      <c r="AW73" s="222"/>
      <c r="AX73" s="56"/>
    </row>
    <row r="74" spans="1:50" s="12" customFormat="1" ht="15" customHeight="1">
      <c r="A74" s="57"/>
      <c r="B74" s="203" t="s">
        <v>597</v>
      </c>
      <c r="C74"/>
      <c r="D74" s="58"/>
      <c r="E74" s="236"/>
      <c r="F74" s="236"/>
      <c r="G74" s="225"/>
      <c r="H74" s="225"/>
      <c r="I74" s="225"/>
      <c r="J74" s="225"/>
      <c r="K74" s="225"/>
      <c r="L74" s="224" t="s">
        <v>598</v>
      </c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37"/>
      <c r="AM74" s="237"/>
      <c r="AN74" s="237"/>
      <c r="AO74" s="238"/>
      <c r="AP74" s="62"/>
      <c r="AQ74" s="76"/>
      <c r="AR74" s="63"/>
      <c r="AS74" s="49"/>
      <c r="AT74" s="204"/>
      <c r="AU74" s="54"/>
      <c r="AV74" s="205"/>
      <c r="AW74" s="222"/>
      <c r="AX74" s="56"/>
    </row>
    <row r="75" spans="1:49" s="12" customFormat="1" ht="15" customHeight="1" thickBot="1">
      <c r="A75" s="57"/>
      <c r="B75" s="49"/>
      <c r="C75" s="49"/>
      <c r="D75" s="58"/>
      <c r="E75" s="239"/>
      <c r="F75" s="240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2"/>
      <c r="AD75" s="242"/>
      <c r="AE75" s="242"/>
      <c r="AF75" s="241"/>
      <c r="AG75" s="241"/>
      <c r="AH75" s="241"/>
      <c r="AI75" s="241"/>
      <c r="AJ75" s="241"/>
      <c r="AK75" s="241"/>
      <c r="AL75" s="243"/>
      <c r="AM75" s="243"/>
      <c r="AN75" s="243"/>
      <c r="AO75" s="244"/>
      <c r="AP75" s="62"/>
      <c r="AQ75" s="76"/>
      <c r="AR75" s="63"/>
      <c r="AS75" s="49"/>
      <c r="AT75" s="81"/>
      <c r="AU75" s="62"/>
      <c r="AV75" s="98"/>
      <c r="AW75" s="223"/>
    </row>
    <row r="76" spans="1:49" ht="6" customHeight="1" thickBot="1">
      <c r="A76" s="2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3"/>
      <c r="AQ76" s="18"/>
      <c r="AR76" s="4"/>
      <c r="AS76" s="3"/>
      <c r="AT76" s="18"/>
      <c r="AU76" s="18"/>
      <c r="AV76" s="18"/>
      <c r="AW76" s="4"/>
    </row>
    <row r="77" spans="1:49" s="12" customFormat="1" ht="19.5" customHeight="1" thickBot="1">
      <c r="A77" s="57"/>
      <c r="B77" s="265" t="s">
        <v>19</v>
      </c>
      <c r="C77" s="267"/>
      <c r="D77" s="58"/>
      <c r="E77" s="87">
        <f>COUNTA(E7:E69)</f>
        <v>17</v>
      </c>
      <c r="F77" s="87">
        <f aca="true" t="shared" si="8" ref="F77:AN77">COUNTA(F7:F69)</f>
        <v>13</v>
      </c>
      <c r="G77" s="87">
        <f t="shared" si="8"/>
        <v>25</v>
      </c>
      <c r="H77" s="87">
        <f t="shared" si="8"/>
        <v>20</v>
      </c>
      <c r="I77" s="87">
        <f t="shared" si="8"/>
        <v>26</v>
      </c>
      <c r="J77" s="87">
        <f t="shared" si="8"/>
        <v>2</v>
      </c>
      <c r="K77" s="87">
        <f t="shared" si="8"/>
        <v>26</v>
      </c>
      <c r="L77" s="87">
        <f t="shared" si="8"/>
        <v>24</v>
      </c>
      <c r="M77" s="87">
        <f t="shared" si="8"/>
        <v>9</v>
      </c>
      <c r="N77" s="87">
        <f t="shared" si="8"/>
        <v>9</v>
      </c>
      <c r="O77" s="87">
        <f t="shared" si="8"/>
        <v>18</v>
      </c>
      <c r="P77" s="87">
        <f t="shared" si="8"/>
        <v>4</v>
      </c>
      <c r="Q77" s="87">
        <f t="shared" si="8"/>
        <v>18</v>
      </c>
      <c r="R77" s="87">
        <f t="shared" si="8"/>
        <v>10</v>
      </c>
      <c r="S77" s="87">
        <f t="shared" si="8"/>
        <v>20</v>
      </c>
      <c r="T77" s="87">
        <f t="shared" si="8"/>
        <v>19</v>
      </c>
      <c r="U77" s="87">
        <f t="shared" si="8"/>
        <v>20</v>
      </c>
      <c r="V77" s="87">
        <f t="shared" si="8"/>
        <v>3</v>
      </c>
      <c r="W77" s="87">
        <f t="shared" si="8"/>
        <v>7</v>
      </c>
      <c r="X77" s="87">
        <f t="shared" si="8"/>
        <v>17</v>
      </c>
      <c r="Y77" s="87">
        <f t="shared" si="8"/>
        <v>14</v>
      </c>
      <c r="Z77" s="87">
        <f t="shared" si="8"/>
        <v>28</v>
      </c>
      <c r="AA77" s="87">
        <f t="shared" si="8"/>
        <v>9</v>
      </c>
      <c r="AB77" s="87">
        <f t="shared" si="8"/>
        <v>30</v>
      </c>
      <c r="AC77" s="87">
        <f t="shared" si="8"/>
        <v>15</v>
      </c>
      <c r="AD77" s="87">
        <f t="shared" si="8"/>
        <v>9</v>
      </c>
      <c r="AE77" s="87">
        <f t="shared" si="8"/>
        <v>3</v>
      </c>
      <c r="AF77" s="87">
        <f t="shared" si="8"/>
        <v>17</v>
      </c>
      <c r="AG77" s="87">
        <f t="shared" si="8"/>
        <v>16</v>
      </c>
      <c r="AH77" s="87">
        <f t="shared" si="8"/>
        <v>2</v>
      </c>
      <c r="AI77" s="87">
        <f t="shared" si="8"/>
        <v>35</v>
      </c>
      <c r="AJ77" s="87">
        <f t="shared" si="8"/>
        <v>9</v>
      </c>
      <c r="AK77" s="87">
        <f t="shared" si="8"/>
        <v>15</v>
      </c>
      <c r="AL77" s="87">
        <f t="shared" si="8"/>
        <v>17</v>
      </c>
      <c r="AM77" s="87">
        <f t="shared" si="8"/>
        <v>17</v>
      </c>
      <c r="AN77" s="87">
        <f t="shared" si="8"/>
        <v>0</v>
      </c>
      <c r="AO77" s="87">
        <f>COUNTA(AO7:AO69)</f>
        <v>0</v>
      </c>
      <c r="AP77" s="85"/>
      <c r="AQ77" s="88">
        <f>SUM(E77:AO77)</f>
        <v>543</v>
      </c>
      <c r="AR77" s="63"/>
      <c r="AS77" s="62"/>
      <c r="AT77" s="86">
        <f>SUM(AT7:AT69)</f>
        <v>168</v>
      </c>
      <c r="AU77" s="62"/>
      <c r="AV77" s="100">
        <f>AT77/AQ77</f>
        <v>0.30939226519337015</v>
      </c>
      <c r="AW77" s="63"/>
    </row>
    <row r="78" spans="1:49" ht="5.25" customHeight="1" thickBot="1">
      <c r="A78" s="2"/>
      <c r="B78" s="3"/>
      <c r="C78" s="5"/>
      <c r="D78" s="5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6"/>
      <c r="AQ78" s="77"/>
      <c r="AR78" s="4"/>
      <c r="AS78" s="3"/>
      <c r="AT78" s="18"/>
      <c r="AU78" s="3"/>
      <c r="AV78" s="62"/>
      <c r="AW78" s="4"/>
    </row>
    <row r="79" spans="1:49" s="12" customFormat="1" ht="18.75" customHeight="1" thickBot="1">
      <c r="A79" s="57"/>
      <c r="B79" s="265" t="s">
        <v>209</v>
      </c>
      <c r="C79" s="267"/>
      <c r="D79" s="58"/>
      <c r="E79" s="89">
        <f>COUNTIF(E7:E69,"&lt;4")</f>
        <v>3</v>
      </c>
      <c r="F79" s="89">
        <f aca="true" t="shared" si="9" ref="F79:AN79">COUNTIF(F7:F69,"&lt;4")</f>
        <v>1</v>
      </c>
      <c r="G79" s="89">
        <f t="shared" si="9"/>
        <v>5</v>
      </c>
      <c r="H79" s="89">
        <f t="shared" si="9"/>
        <v>14</v>
      </c>
      <c r="I79" s="89">
        <f t="shared" si="9"/>
        <v>13</v>
      </c>
      <c r="J79" s="89">
        <f t="shared" si="9"/>
        <v>0</v>
      </c>
      <c r="K79" s="89">
        <f t="shared" si="9"/>
        <v>3</v>
      </c>
      <c r="L79" s="89">
        <f t="shared" si="9"/>
        <v>0</v>
      </c>
      <c r="M79" s="89">
        <f t="shared" si="9"/>
        <v>2</v>
      </c>
      <c r="N79" s="89">
        <f t="shared" si="9"/>
        <v>1</v>
      </c>
      <c r="O79" s="89">
        <f t="shared" si="9"/>
        <v>4</v>
      </c>
      <c r="P79" s="89">
        <f t="shared" si="9"/>
        <v>0</v>
      </c>
      <c r="Q79" s="89">
        <f t="shared" si="9"/>
        <v>11</v>
      </c>
      <c r="R79" s="89">
        <f t="shared" si="9"/>
        <v>3</v>
      </c>
      <c r="S79" s="89">
        <f t="shared" si="9"/>
        <v>11</v>
      </c>
      <c r="T79" s="89">
        <f t="shared" si="9"/>
        <v>1</v>
      </c>
      <c r="U79" s="89">
        <f t="shared" si="9"/>
        <v>6</v>
      </c>
      <c r="V79" s="89">
        <f t="shared" si="9"/>
        <v>0</v>
      </c>
      <c r="W79" s="89">
        <f t="shared" si="9"/>
        <v>1</v>
      </c>
      <c r="X79" s="89">
        <f t="shared" si="9"/>
        <v>1</v>
      </c>
      <c r="Y79" s="89">
        <f t="shared" si="9"/>
        <v>0</v>
      </c>
      <c r="Z79" s="89">
        <f t="shared" si="9"/>
        <v>18</v>
      </c>
      <c r="AA79" s="89">
        <f t="shared" si="9"/>
        <v>0</v>
      </c>
      <c r="AB79" s="89">
        <f t="shared" si="9"/>
        <v>8</v>
      </c>
      <c r="AC79" s="89">
        <f t="shared" si="9"/>
        <v>11</v>
      </c>
      <c r="AD79" s="89">
        <f t="shared" si="9"/>
        <v>5</v>
      </c>
      <c r="AE79" s="89">
        <f t="shared" si="9"/>
        <v>0</v>
      </c>
      <c r="AF79" s="89">
        <f t="shared" si="9"/>
        <v>7</v>
      </c>
      <c r="AG79" s="89">
        <f t="shared" si="9"/>
        <v>7</v>
      </c>
      <c r="AH79" s="89">
        <f t="shared" si="9"/>
        <v>1</v>
      </c>
      <c r="AI79" s="89">
        <f t="shared" si="9"/>
        <v>12</v>
      </c>
      <c r="AJ79" s="89">
        <f t="shared" si="9"/>
        <v>6</v>
      </c>
      <c r="AK79" s="89">
        <f t="shared" si="9"/>
        <v>10</v>
      </c>
      <c r="AL79" s="89">
        <f t="shared" si="9"/>
        <v>1</v>
      </c>
      <c r="AM79" s="89">
        <f t="shared" si="9"/>
        <v>2</v>
      </c>
      <c r="AN79" s="89">
        <f t="shared" si="9"/>
        <v>0</v>
      </c>
      <c r="AO79" s="89">
        <f>COUNTIF(AO7:AO69,"&lt;4")</f>
        <v>0</v>
      </c>
      <c r="AP79" s="85"/>
      <c r="AQ79" s="86">
        <f>SUM(E79:AO79)</f>
        <v>168</v>
      </c>
      <c r="AR79" s="63"/>
      <c r="AS79" s="62"/>
      <c r="AT79" s="62"/>
      <c r="AU79" s="62"/>
      <c r="AV79" s="62"/>
      <c r="AW79" s="63"/>
    </row>
    <row r="80" spans="1:49" ht="6.75" customHeight="1" thickBot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8"/>
      <c r="AQ80" s="78"/>
      <c r="AR80" s="10"/>
      <c r="AS80" s="8"/>
      <c r="AT80" s="78"/>
      <c r="AU80" s="78"/>
      <c r="AV80" s="78"/>
      <c r="AW80" s="95"/>
    </row>
    <row r="81" spans="40:49" ht="14.25" thickBot="1" thickTop="1">
      <c r="AN81" s="11"/>
      <c r="AO81" s="11"/>
      <c r="AP81" s="11"/>
      <c r="AR81" s="79"/>
      <c r="AU81" s="79"/>
      <c r="AW81" s="84"/>
    </row>
    <row r="82" spans="3:34" s="56" customFormat="1" ht="15.75" customHeight="1" thickBot="1">
      <c r="C82" s="102"/>
      <c r="D82" s="102"/>
      <c r="E82" s="285" t="s">
        <v>224</v>
      </c>
      <c r="F82" s="286"/>
      <c r="G82" s="286"/>
      <c r="H82" s="287"/>
      <c r="I82" s="102"/>
      <c r="J82" s="294" t="s">
        <v>234</v>
      </c>
      <c r="K82" s="295"/>
      <c r="L82" s="295"/>
      <c r="M82" s="295"/>
      <c r="N82" s="296"/>
      <c r="O82" s="102"/>
      <c r="P82" s="209" t="s">
        <v>672</v>
      </c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1"/>
      <c r="AC82" s="102"/>
      <c r="AD82" s="180"/>
      <c r="AE82" s="179"/>
      <c r="AF82" s="179"/>
      <c r="AG82" s="180"/>
      <c r="AH82" s="179"/>
    </row>
    <row r="83" spans="3:34" s="12" customFormat="1" ht="15.75" customHeight="1">
      <c r="C83" s="101"/>
      <c r="D83" s="101"/>
      <c r="E83" s="300"/>
      <c r="F83" s="301"/>
      <c r="G83" s="301"/>
      <c r="H83" s="302"/>
      <c r="I83" s="101"/>
      <c r="J83" s="103" t="s">
        <v>228</v>
      </c>
      <c r="K83" s="104" t="s">
        <v>229</v>
      </c>
      <c r="L83" s="104" t="s">
        <v>230</v>
      </c>
      <c r="M83" s="104" t="s">
        <v>231</v>
      </c>
      <c r="N83" s="105" t="s">
        <v>232</v>
      </c>
      <c r="O83" s="101"/>
      <c r="P83" s="212" t="s">
        <v>228</v>
      </c>
      <c r="Q83" s="213" t="s">
        <v>229</v>
      </c>
      <c r="R83" s="319" t="s">
        <v>230</v>
      </c>
      <c r="S83" s="319"/>
      <c r="T83" s="213" t="s">
        <v>231</v>
      </c>
      <c r="U83" s="214" t="s">
        <v>232</v>
      </c>
      <c r="V83" s="206"/>
      <c r="W83" s="212" t="s">
        <v>228</v>
      </c>
      <c r="X83" s="213" t="s">
        <v>229</v>
      </c>
      <c r="Y83" s="319" t="s">
        <v>230</v>
      </c>
      <c r="Z83" s="319"/>
      <c r="AA83" s="213" t="s">
        <v>231</v>
      </c>
      <c r="AB83" s="214" t="s">
        <v>232</v>
      </c>
      <c r="AC83" s="101"/>
      <c r="AD83" s="247"/>
      <c r="AE83" s="248">
        <v>2013</v>
      </c>
      <c r="AF83" s="248">
        <v>2014</v>
      </c>
      <c r="AG83" s="248">
        <v>2015</v>
      </c>
      <c r="AH83" s="248">
        <v>2016</v>
      </c>
    </row>
    <row r="84" spans="3:34" s="12" customFormat="1" ht="15.75" customHeight="1">
      <c r="C84" s="101"/>
      <c r="D84" s="101"/>
      <c r="E84" s="122" t="s">
        <v>444</v>
      </c>
      <c r="F84" s="113"/>
      <c r="G84" s="113"/>
      <c r="H84" s="114"/>
      <c r="I84" s="101"/>
      <c r="J84" s="110">
        <v>2</v>
      </c>
      <c r="K84" s="104">
        <v>8715</v>
      </c>
      <c r="L84" s="104" t="s">
        <v>59</v>
      </c>
      <c r="M84" s="104" t="s">
        <v>96</v>
      </c>
      <c r="N84" s="114" t="s">
        <v>329</v>
      </c>
      <c r="O84" s="101"/>
      <c r="P84" s="246" t="s">
        <v>623</v>
      </c>
      <c r="Q84" s="165">
        <v>7284</v>
      </c>
      <c r="R84" s="314" t="s">
        <v>59</v>
      </c>
      <c r="S84" s="314"/>
      <c r="T84" s="221" t="s">
        <v>15</v>
      </c>
      <c r="U84" s="105" t="s">
        <v>12</v>
      </c>
      <c r="V84" s="109"/>
      <c r="W84" s="121" t="s">
        <v>656</v>
      </c>
      <c r="X84" s="104">
        <v>3513</v>
      </c>
      <c r="Y84" s="138" t="s">
        <v>59</v>
      </c>
      <c r="Z84" s="221"/>
      <c r="AA84" s="138" t="s">
        <v>35</v>
      </c>
      <c r="AB84" s="114" t="s">
        <v>385</v>
      </c>
      <c r="AC84" s="101"/>
      <c r="AD84" s="249" t="s">
        <v>669</v>
      </c>
      <c r="AE84" s="250">
        <f>'Saison 2013'!AQ64</f>
        <v>489</v>
      </c>
      <c r="AF84" s="250">
        <f>'Saison 2014'!AW72</f>
        <v>767</v>
      </c>
      <c r="AG84" s="250"/>
      <c r="AH84" s="250">
        <f>AQ77</f>
        <v>543</v>
      </c>
    </row>
    <row r="85" spans="3:34" s="12" customFormat="1" ht="15.75" customHeight="1" thickBot="1">
      <c r="C85" s="101"/>
      <c r="D85" s="101"/>
      <c r="E85" s="112"/>
      <c r="F85" s="113"/>
      <c r="G85" s="113"/>
      <c r="H85" s="114"/>
      <c r="I85" s="101"/>
      <c r="J85" s="110">
        <v>3</v>
      </c>
      <c r="K85" s="104">
        <v>24076</v>
      </c>
      <c r="L85" s="104" t="s">
        <v>57</v>
      </c>
      <c r="M85" s="104" t="s">
        <v>90</v>
      </c>
      <c r="N85" s="114" t="s">
        <v>34</v>
      </c>
      <c r="O85" s="101"/>
      <c r="P85" s="216" t="s">
        <v>624</v>
      </c>
      <c r="Q85" s="165">
        <v>6213</v>
      </c>
      <c r="R85" s="314" t="s">
        <v>57</v>
      </c>
      <c r="S85" s="314"/>
      <c r="T85" s="221" t="s">
        <v>32</v>
      </c>
      <c r="U85" s="105" t="s">
        <v>13</v>
      </c>
      <c r="V85" s="109"/>
      <c r="W85" s="121" t="s">
        <v>660</v>
      </c>
      <c r="X85" s="104">
        <v>3176</v>
      </c>
      <c r="Y85" s="138" t="s">
        <v>43</v>
      </c>
      <c r="Z85" s="221"/>
      <c r="AA85" s="138" t="s">
        <v>74</v>
      </c>
      <c r="AB85" s="114" t="s">
        <v>469</v>
      </c>
      <c r="AC85" s="101"/>
      <c r="AD85" s="249" t="s">
        <v>670</v>
      </c>
      <c r="AE85" s="250">
        <f>'Saison 2013'!AQ66</f>
        <v>159</v>
      </c>
      <c r="AF85" s="250">
        <f>'Saison 2014'!AW74</f>
        <v>344</v>
      </c>
      <c r="AG85" s="250"/>
      <c r="AH85" s="250">
        <f>AQ79</f>
        <v>168</v>
      </c>
    </row>
    <row r="86" spans="3:34" s="12" customFormat="1" ht="15.75" customHeight="1" thickBot="1">
      <c r="C86" s="101"/>
      <c r="D86" s="101"/>
      <c r="E86" s="328" t="s">
        <v>559</v>
      </c>
      <c r="F86" s="329"/>
      <c r="G86" s="329"/>
      <c r="H86" s="330"/>
      <c r="I86" s="101"/>
      <c r="J86" s="103"/>
      <c r="K86" s="104"/>
      <c r="L86" s="104"/>
      <c r="M86" s="104"/>
      <c r="N86" s="105"/>
      <c r="O86" s="101"/>
      <c r="P86" s="215" t="s">
        <v>625</v>
      </c>
      <c r="Q86" s="165">
        <v>5668</v>
      </c>
      <c r="R86" s="314" t="s">
        <v>57</v>
      </c>
      <c r="S86" s="314"/>
      <c r="T86" s="221" t="s">
        <v>378</v>
      </c>
      <c r="U86" s="114" t="s">
        <v>27</v>
      </c>
      <c r="V86" s="109"/>
      <c r="W86" s="121" t="s">
        <v>661</v>
      </c>
      <c r="X86" s="104">
        <v>3119</v>
      </c>
      <c r="Y86" s="138" t="s">
        <v>383</v>
      </c>
      <c r="Z86" s="221"/>
      <c r="AA86" s="138" t="s">
        <v>71</v>
      </c>
      <c r="AB86" s="114" t="s">
        <v>109</v>
      </c>
      <c r="AC86" s="101"/>
      <c r="AD86" s="249" t="s">
        <v>671</v>
      </c>
      <c r="AE86" s="251">
        <f>AE85/AE84</f>
        <v>0.32515337423312884</v>
      </c>
      <c r="AF86" s="251">
        <f>AF85/AF84</f>
        <v>0.4485006518904824</v>
      </c>
      <c r="AG86" s="251"/>
      <c r="AH86" s="251">
        <f>AH85/AH84</f>
        <v>0.30939226519337015</v>
      </c>
    </row>
    <row r="87" spans="3:34" s="12" customFormat="1" ht="15.75" customHeight="1" thickBot="1">
      <c r="C87" s="101"/>
      <c r="D87" s="101"/>
      <c r="E87" s="112" t="s">
        <v>560</v>
      </c>
      <c r="F87" s="113"/>
      <c r="G87" s="113"/>
      <c r="H87" s="114" t="s">
        <v>562</v>
      </c>
      <c r="I87" s="101"/>
      <c r="J87" s="294" t="s">
        <v>233</v>
      </c>
      <c r="K87" s="295"/>
      <c r="L87" s="295"/>
      <c r="M87" s="295"/>
      <c r="N87" s="296"/>
      <c r="O87" s="101"/>
      <c r="P87" s="246" t="s">
        <v>626</v>
      </c>
      <c r="Q87" s="165">
        <v>5575</v>
      </c>
      <c r="R87" s="315" t="s">
        <v>603</v>
      </c>
      <c r="S87" s="314"/>
      <c r="T87" s="221" t="s">
        <v>94</v>
      </c>
      <c r="U87" s="114" t="s">
        <v>331</v>
      </c>
      <c r="V87" s="109"/>
      <c r="W87" s="121" t="s">
        <v>662</v>
      </c>
      <c r="X87" s="104">
        <v>2919</v>
      </c>
      <c r="Y87" s="221" t="s">
        <v>64</v>
      </c>
      <c r="Z87" s="221"/>
      <c r="AA87" s="221" t="s">
        <v>382</v>
      </c>
      <c r="AB87" s="114" t="s">
        <v>105</v>
      </c>
      <c r="AC87" s="101"/>
      <c r="AD87" s="139"/>
      <c r="AE87" s="139"/>
      <c r="AF87" s="180"/>
      <c r="AG87" s="139"/>
      <c r="AH87" s="181"/>
    </row>
    <row r="88" spans="3:34" s="12" customFormat="1" ht="15.75" customHeight="1">
      <c r="C88" s="101"/>
      <c r="D88" s="101"/>
      <c r="E88" s="112" t="s">
        <v>561</v>
      </c>
      <c r="F88" s="113"/>
      <c r="G88" s="113"/>
      <c r="H88" s="114" t="s">
        <v>563</v>
      </c>
      <c r="I88" s="101"/>
      <c r="J88" s="119"/>
      <c r="K88" s="109"/>
      <c r="L88" s="109"/>
      <c r="M88" s="109"/>
      <c r="N88" s="120"/>
      <c r="O88" s="101"/>
      <c r="P88" s="216" t="s">
        <v>630</v>
      </c>
      <c r="Q88" s="165">
        <v>5257</v>
      </c>
      <c r="R88" s="314" t="s">
        <v>67</v>
      </c>
      <c r="S88" s="314"/>
      <c r="T88" s="221" t="s">
        <v>103</v>
      </c>
      <c r="U88" s="114" t="s">
        <v>108</v>
      </c>
      <c r="V88" s="109"/>
      <c r="W88" s="103" t="s">
        <v>629</v>
      </c>
      <c r="X88" s="104">
        <v>2909</v>
      </c>
      <c r="Y88" s="138" t="s">
        <v>383</v>
      </c>
      <c r="Z88" s="221"/>
      <c r="AA88" s="134" t="s">
        <v>70</v>
      </c>
      <c r="AB88" s="114" t="s">
        <v>108</v>
      </c>
      <c r="AC88" s="101"/>
      <c r="AD88" s="139"/>
      <c r="AE88" s="139"/>
      <c r="AF88" s="180"/>
      <c r="AG88" s="139"/>
      <c r="AH88" s="181"/>
    </row>
    <row r="89" spans="3:34" s="12" customFormat="1" ht="15.75" customHeight="1" thickBot="1">
      <c r="C89" s="101"/>
      <c r="D89" s="101"/>
      <c r="E89" s="112"/>
      <c r="F89" s="113"/>
      <c r="G89" s="113"/>
      <c r="H89" s="114"/>
      <c r="I89" s="101"/>
      <c r="J89" s="297" t="s">
        <v>602</v>
      </c>
      <c r="K89" s="298"/>
      <c r="L89" s="298"/>
      <c r="M89" s="298"/>
      <c r="N89" s="299"/>
      <c r="O89" s="101"/>
      <c r="P89" s="216" t="s">
        <v>635</v>
      </c>
      <c r="Q89" s="165">
        <v>5239</v>
      </c>
      <c r="R89" s="315" t="s">
        <v>603</v>
      </c>
      <c r="S89" s="314"/>
      <c r="T89" s="221" t="s">
        <v>93</v>
      </c>
      <c r="U89" s="114" t="s">
        <v>29</v>
      </c>
      <c r="V89" s="109"/>
      <c r="W89" s="121" t="s">
        <v>663</v>
      </c>
      <c r="X89" s="104">
        <v>2860</v>
      </c>
      <c r="Y89" s="138" t="s">
        <v>366</v>
      </c>
      <c r="Z89" s="221"/>
      <c r="AA89" s="138" t="s">
        <v>610</v>
      </c>
      <c r="AB89" s="114" t="s">
        <v>330</v>
      </c>
      <c r="AC89" s="101"/>
      <c r="AD89" s="139"/>
      <c r="AE89" s="139"/>
      <c r="AF89" s="180"/>
      <c r="AG89" s="139"/>
      <c r="AH89" s="181"/>
    </row>
    <row r="90" spans="3:34" s="12" customFormat="1" ht="15.75" customHeight="1" thickBot="1">
      <c r="C90" s="101"/>
      <c r="D90" s="101"/>
      <c r="E90" s="325" t="s">
        <v>550</v>
      </c>
      <c r="F90" s="326"/>
      <c r="G90" s="326"/>
      <c r="H90" s="327"/>
      <c r="I90" s="101"/>
      <c r="O90" s="101"/>
      <c r="P90" s="216" t="s">
        <v>627</v>
      </c>
      <c r="Q90" s="165">
        <v>5203</v>
      </c>
      <c r="R90" s="314" t="s">
        <v>66</v>
      </c>
      <c r="S90" s="314"/>
      <c r="T90" s="221" t="s">
        <v>102</v>
      </c>
      <c r="U90" s="114" t="s">
        <v>108</v>
      </c>
      <c r="V90" s="109"/>
      <c r="W90" s="103" t="s">
        <v>633</v>
      </c>
      <c r="X90" s="104">
        <v>2836</v>
      </c>
      <c r="Y90" s="138" t="s">
        <v>611</v>
      </c>
      <c r="Z90" s="221"/>
      <c r="AA90" s="138" t="s">
        <v>31</v>
      </c>
      <c r="AB90" s="114" t="s">
        <v>29</v>
      </c>
      <c r="AC90" s="101"/>
      <c r="AD90" s="139"/>
      <c r="AE90" s="139"/>
      <c r="AF90" s="180"/>
      <c r="AG90" s="139"/>
      <c r="AH90" s="181"/>
    </row>
    <row r="91" spans="3:34" s="12" customFormat="1" ht="15.75" customHeight="1" thickBot="1">
      <c r="C91" s="101"/>
      <c r="D91" s="101"/>
      <c r="E91" s="112" t="s">
        <v>551</v>
      </c>
      <c r="F91" s="113"/>
      <c r="G91" s="113"/>
      <c r="H91" s="114" t="s">
        <v>557</v>
      </c>
      <c r="I91" s="101"/>
      <c r="J91" s="285" t="s">
        <v>564</v>
      </c>
      <c r="K91" s="286"/>
      <c r="L91" s="286"/>
      <c r="M91" s="286"/>
      <c r="N91" s="287"/>
      <c r="O91" s="101"/>
      <c r="P91" s="215" t="s">
        <v>636</v>
      </c>
      <c r="Q91" s="165">
        <v>5136</v>
      </c>
      <c r="R91" s="314" t="s">
        <v>57</v>
      </c>
      <c r="S91" s="314"/>
      <c r="T91" s="221" t="s">
        <v>90</v>
      </c>
      <c r="U91" s="114" t="s">
        <v>34</v>
      </c>
      <c r="V91" s="109"/>
      <c r="W91" s="121" t="s">
        <v>664</v>
      </c>
      <c r="X91" s="104">
        <v>2760</v>
      </c>
      <c r="Y91" s="138" t="s">
        <v>58</v>
      </c>
      <c r="Z91" s="221"/>
      <c r="AA91" s="138" t="s">
        <v>95</v>
      </c>
      <c r="AB91" s="114" t="s">
        <v>488</v>
      </c>
      <c r="AC91" s="101"/>
      <c r="AD91" s="139"/>
      <c r="AE91" s="139"/>
      <c r="AF91" s="180"/>
      <c r="AG91" s="139"/>
      <c r="AH91" s="181"/>
    </row>
    <row r="92" spans="3:34" s="12" customFormat="1" ht="15.75" customHeight="1">
      <c r="C92" s="101"/>
      <c r="D92" s="101"/>
      <c r="E92" s="112" t="s">
        <v>552</v>
      </c>
      <c r="F92" s="113"/>
      <c r="G92" s="113"/>
      <c r="H92" s="114" t="s">
        <v>557</v>
      </c>
      <c r="I92" s="101"/>
      <c r="J92" s="217" t="s">
        <v>329</v>
      </c>
      <c r="K92" s="218" t="s">
        <v>552</v>
      </c>
      <c r="L92" s="219">
        <v>1</v>
      </c>
      <c r="M92" s="218"/>
      <c r="N92" s="220"/>
      <c r="O92" s="101"/>
      <c r="P92" s="216" t="s">
        <v>628</v>
      </c>
      <c r="Q92" s="165">
        <v>5110</v>
      </c>
      <c r="R92" s="315" t="s">
        <v>604</v>
      </c>
      <c r="S92" s="314"/>
      <c r="T92" s="221" t="s">
        <v>70</v>
      </c>
      <c r="U92" s="114" t="s">
        <v>108</v>
      </c>
      <c r="V92" s="109"/>
      <c r="W92" s="121" t="s">
        <v>657</v>
      </c>
      <c r="X92" s="104">
        <v>2724</v>
      </c>
      <c r="Y92" s="138" t="s">
        <v>612</v>
      </c>
      <c r="Z92" s="221"/>
      <c r="AA92" s="138" t="s">
        <v>32</v>
      </c>
      <c r="AB92" s="114" t="s">
        <v>385</v>
      </c>
      <c r="AC92" s="101"/>
      <c r="AD92" s="139"/>
      <c r="AE92" s="139"/>
      <c r="AF92" s="180"/>
      <c r="AG92" s="139"/>
      <c r="AH92" s="181"/>
    </row>
    <row r="93" spans="3:34" s="12" customFormat="1" ht="15.75" customHeight="1">
      <c r="C93" s="101"/>
      <c r="D93" s="101"/>
      <c r="E93" s="112" t="s">
        <v>553</v>
      </c>
      <c r="F93" s="113"/>
      <c r="G93" s="113"/>
      <c r="H93" s="114" t="s">
        <v>557</v>
      </c>
      <c r="I93" s="101"/>
      <c r="J93" s="112" t="s">
        <v>24</v>
      </c>
      <c r="K93" s="138" t="s">
        <v>565</v>
      </c>
      <c r="L93" s="113">
        <v>1</v>
      </c>
      <c r="M93" s="138" t="s">
        <v>566</v>
      </c>
      <c r="N93" s="114">
        <v>2</v>
      </c>
      <c r="O93" s="101"/>
      <c r="P93" s="216" t="s">
        <v>639</v>
      </c>
      <c r="Q93" s="165">
        <v>4970</v>
      </c>
      <c r="R93" s="315" t="s">
        <v>59</v>
      </c>
      <c r="S93" s="314"/>
      <c r="T93" s="221" t="s">
        <v>97</v>
      </c>
      <c r="U93" s="114" t="s">
        <v>111</v>
      </c>
      <c r="V93" s="109"/>
      <c r="W93" s="103" t="s">
        <v>632</v>
      </c>
      <c r="X93" s="104">
        <v>2561</v>
      </c>
      <c r="Y93" s="138" t="s">
        <v>64</v>
      </c>
      <c r="Z93" s="221"/>
      <c r="AA93" s="138" t="s">
        <v>100</v>
      </c>
      <c r="AB93" s="114" t="s">
        <v>29</v>
      </c>
      <c r="AC93" s="101"/>
      <c r="AD93" s="139"/>
      <c r="AE93" s="139"/>
      <c r="AF93" s="180"/>
      <c r="AG93" s="139"/>
      <c r="AH93" s="181"/>
    </row>
    <row r="94" spans="3:34" s="12" customFormat="1" ht="15.75" customHeight="1">
      <c r="C94" s="101"/>
      <c r="D94" s="101"/>
      <c r="E94" s="112" t="s">
        <v>554</v>
      </c>
      <c r="F94" s="113"/>
      <c r="G94" s="113"/>
      <c r="H94" s="114" t="s">
        <v>557</v>
      </c>
      <c r="I94" s="101"/>
      <c r="J94" s="112" t="s">
        <v>330</v>
      </c>
      <c r="K94" s="138" t="s">
        <v>567</v>
      </c>
      <c r="L94" s="113">
        <v>2</v>
      </c>
      <c r="M94" s="138"/>
      <c r="N94" s="114"/>
      <c r="O94" s="101"/>
      <c r="P94" s="216" t="s">
        <v>634</v>
      </c>
      <c r="Q94" s="165">
        <v>4863</v>
      </c>
      <c r="R94" s="314" t="s">
        <v>42</v>
      </c>
      <c r="S94" s="314"/>
      <c r="T94" s="221" t="s">
        <v>73</v>
      </c>
      <c r="U94" s="114" t="s">
        <v>29</v>
      </c>
      <c r="V94" s="109"/>
      <c r="W94" s="121" t="s">
        <v>658</v>
      </c>
      <c r="X94" s="104">
        <v>2555</v>
      </c>
      <c r="Y94" s="138" t="s">
        <v>613</v>
      </c>
      <c r="Z94" s="221"/>
      <c r="AA94" s="138" t="s">
        <v>614</v>
      </c>
      <c r="AB94" s="114" t="s">
        <v>385</v>
      </c>
      <c r="AC94" s="101"/>
      <c r="AD94" s="139"/>
      <c r="AE94" s="139"/>
      <c r="AF94" s="180"/>
      <c r="AG94" s="139"/>
      <c r="AH94" s="181"/>
    </row>
    <row r="95" spans="3:34" s="12" customFormat="1" ht="15.75" customHeight="1">
      <c r="C95" s="101"/>
      <c r="D95" s="101"/>
      <c r="E95" s="112" t="s">
        <v>555</v>
      </c>
      <c r="F95" s="113"/>
      <c r="G95" s="113"/>
      <c r="H95" s="114" t="s">
        <v>557</v>
      </c>
      <c r="I95" s="101"/>
      <c r="J95" s="112" t="s">
        <v>29</v>
      </c>
      <c r="K95" s="138" t="s">
        <v>568</v>
      </c>
      <c r="L95" s="113">
        <v>3</v>
      </c>
      <c r="M95" s="138"/>
      <c r="N95" s="114"/>
      <c r="O95" s="101"/>
      <c r="P95" s="216" t="s">
        <v>641</v>
      </c>
      <c r="Q95" s="165">
        <v>4855</v>
      </c>
      <c r="R95" s="315" t="s">
        <v>379</v>
      </c>
      <c r="S95" s="314"/>
      <c r="T95" s="221" t="s">
        <v>77</v>
      </c>
      <c r="U95" s="114" t="s">
        <v>28</v>
      </c>
      <c r="V95" s="109"/>
      <c r="W95" s="103" t="s">
        <v>637</v>
      </c>
      <c r="X95" s="104">
        <v>2457</v>
      </c>
      <c r="Y95" s="138" t="s">
        <v>63</v>
      </c>
      <c r="Z95" s="221"/>
      <c r="AA95" s="138" t="s">
        <v>33</v>
      </c>
      <c r="AB95" s="114" t="s">
        <v>34</v>
      </c>
      <c r="AC95" s="101"/>
      <c r="AD95" s="139"/>
      <c r="AE95" s="139"/>
      <c r="AF95" s="180"/>
      <c r="AG95" s="139"/>
      <c r="AH95" s="181"/>
    </row>
    <row r="96" spans="3:34" s="12" customFormat="1" ht="15.75" customHeight="1">
      <c r="C96" s="101"/>
      <c r="D96" s="101"/>
      <c r="E96" s="112" t="s">
        <v>556</v>
      </c>
      <c r="F96" s="113"/>
      <c r="G96" s="113"/>
      <c r="H96" s="114" t="s">
        <v>558</v>
      </c>
      <c r="I96" s="101"/>
      <c r="J96" s="112" t="s">
        <v>111</v>
      </c>
      <c r="K96" s="138" t="s">
        <v>569</v>
      </c>
      <c r="L96" s="113">
        <v>1</v>
      </c>
      <c r="M96" s="138" t="s">
        <v>570</v>
      </c>
      <c r="N96" s="114">
        <v>2</v>
      </c>
      <c r="O96" s="101"/>
      <c r="P96" s="216" t="s">
        <v>651</v>
      </c>
      <c r="Q96" s="165">
        <v>4585</v>
      </c>
      <c r="R96" s="315" t="s">
        <v>605</v>
      </c>
      <c r="S96" s="314"/>
      <c r="T96" s="221" t="s">
        <v>206</v>
      </c>
      <c r="U96" s="114" t="s">
        <v>13</v>
      </c>
      <c r="V96" s="109"/>
      <c r="W96" s="121" t="s">
        <v>665</v>
      </c>
      <c r="X96" s="104">
        <v>2395</v>
      </c>
      <c r="Y96" s="221" t="s">
        <v>47</v>
      </c>
      <c r="Z96" s="221"/>
      <c r="AA96" s="221" t="s">
        <v>78</v>
      </c>
      <c r="AB96" s="114" t="s">
        <v>24</v>
      </c>
      <c r="AC96" s="101"/>
      <c r="AD96" s="139"/>
      <c r="AE96" s="139"/>
      <c r="AF96" s="180"/>
      <c r="AG96" s="139"/>
      <c r="AH96" s="181"/>
    </row>
    <row r="97" spans="3:34" s="12" customFormat="1" ht="15.75" customHeight="1">
      <c r="C97" s="101"/>
      <c r="D97" s="101"/>
      <c r="E97" s="112"/>
      <c r="F97" s="113"/>
      <c r="G97" s="113"/>
      <c r="H97" s="114"/>
      <c r="I97" s="101"/>
      <c r="J97" s="112" t="s">
        <v>109</v>
      </c>
      <c r="K97" s="138" t="s">
        <v>571</v>
      </c>
      <c r="L97" s="113">
        <v>2</v>
      </c>
      <c r="M97" s="138"/>
      <c r="N97" s="114"/>
      <c r="O97" s="101"/>
      <c r="P97" s="216" t="s">
        <v>644</v>
      </c>
      <c r="Q97" s="165">
        <v>4457</v>
      </c>
      <c r="R97" s="315" t="s">
        <v>606</v>
      </c>
      <c r="S97" s="314"/>
      <c r="T97" s="221" t="s">
        <v>607</v>
      </c>
      <c r="U97" s="114" t="s">
        <v>11</v>
      </c>
      <c r="V97" s="109"/>
      <c r="W97" s="215" t="s">
        <v>667</v>
      </c>
      <c r="X97" s="104">
        <v>2267</v>
      </c>
      <c r="Y97" s="138" t="s">
        <v>59</v>
      </c>
      <c r="Z97" s="221"/>
      <c r="AA97" s="138" t="s">
        <v>96</v>
      </c>
      <c r="AB97" s="114" t="s">
        <v>329</v>
      </c>
      <c r="AC97" s="101"/>
      <c r="AD97" s="139"/>
      <c r="AE97" s="139"/>
      <c r="AF97" s="180"/>
      <c r="AG97" s="139"/>
      <c r="AH97" s="181"/>
    </row>
    <row r="98" spans="3:34" s="12" customFormat="1" ht="15.75" customHeight="1">
      <c r="C98" s="101"/>
      <c r="D98" s="101"/>
      <c r="E98" s="112"/>
      <c r="F98" s="113"/>
      <c r="G98" s="113"/>
      <c r="H98" s="114"/>
      <c r="I98" s="101"/>
      <c r="J98" s="112" t="s">
        <v>488</v>
      </c>
      <c r="K98" s="138" t="s">
        <v>572</v>
      </c>
      <c r="L98" s="113">
        <v>3</v>
      </c>
      <c r="M98" s="138"/>
      <c r="N98" s="114"/>
      <c r="O98" s="101"/>
      <c r="P98" s="216" t="s">
        <v>645</v>
      </c>
      <c r="Q98" s="165">
        <v>4187</v>
      </c>
      <c r="R98" s="315" t="s">
        <v>50</v>
      </c>
      <c r="S98" s="314"/>
      <c r="T98" s="221" t="s">
        <v>82</v>
      </c>
      <c r="U98" s="114" t="s">
        <v>27</v>
      </c>
      <c r="V98" s="109"/>
      <c r="W98" s="121" t="s">
        <v>666</v>
      </c>
      <c r="X98" s="104">
        <v>1931</v>
      </c>
      <c r="Y98" s="138" t="s">
        <v>615</v>
      </c>
      <c r="Z98" s="221"/>
      <c r="AA98" s="138" t="s">
        <v>616</v>
      </c>
      <c r="AB98" s="114" t="s">
        <v>24</v>
      </c>
      <c r="AC98" s="101"/>
      <c r="AD98" s="139"/>
      <c r="AE98" s="139"/>
      <c r="AF98" s="180"/>
      <c r="AG98" s="139"/>
      <c r="AH98" s="181"/>
    </row>
    <row r="99" spans="3:34" s="12" customFormat="1" ht="15.75" customHeight="1" thickBot="1">
      <c r="C99" s="101"/>
      <c r="D99" s="101"/>
      <c r="E99" s="123"/>
      <c r="F99" s="124"/>
      <c r="G99" s="124"/>
      <c r="H99" s="125"/>
      <c r="I99" s="101"/>
      <c r="J99" s="112" t="s">
        <v>385</v>
      </c>
      <c r="K99" s="138" t="s">
        <v>573</v>
      </c>
      <c r="L99" s="113">
        <v>1</v>
      </c>
      <c r="M99" s="138" t="s">
        <v>574</v>
      </c>
      <c r="N99" s="114">
        <v>3</v>
      </c>
      <c r="O99" s="101"/>
      <c r="P99" s="216" t="s">
        <v>646</v>
      </c>
      <c r="Q99" s="165">
        <v>4065</v>
      </c>
      <c r="R99" s="315" t="s">
        <v>68</v>
      </c>
      <c r="S99" s="314"/>
      <c r="T99" s="221" t="s">
        <v>94</v>
      </c>
      <c r="U99" s="114" t="s">
        <v>14</v>
      </c>
      <c r="V99" s="109"/>
      <c r="W99" s="121" t="s">
        <v>631</v>
      </c>
      <c r="X99" s="104">
        <v>1585</v>
      </c>
      <c r="Y99" s="138" t="s">
        <v>617</v>
      </c>
      <c r="Z99" s="221"/>
      <c r="AA99" s="138" t="s">
        <v>618</v>
      </c>
      <c r="AB99" s="114" t="s">
        <v>29</v>
      </c>
      <c r="AC99" s="101"/>
      <c r="AD99" s="139"/>
      <c r="AE99" s="139"/>
      <c r="AF99" s="180"/>
      <c r="AG99" s="139"/>
      <c r="AH99" s="181"/>
    </row>
    <row r="100" spans="3:34" s="12" customFormat="1" ht="15.75" customHeight="1">
      <c r="C100" s="101"/>
      <c r="D100" s="101"/>
      <c r="E100" s="101"/>
      <c r="F100" s="101"/>
      <c r="G100" s="101"/>
      <c r="H100" s="101"/>
      <c r="I100" s="101"/>
      <c r="J100" s="112" t="s">
        <v>12</v>
      </c>
      <c r="K100" s="138" t="s">
        <v>575</v>
      </c>
      <c r="L100" s="113">
        <v>1</v>
      </c>
      <c r="M100" s="138" t="s">
        <v>576</v>
      </c>
      <c r="N100" s="114">
        <v>2</v>
      </c>
      <c r="O100" s="101"/>
      <c r="P100" s="216" t="s">
        <v>647</v>
      </c>
      <c r="Q100" s="165">
        <v>3940</v>
      </c>
      <c r="R100" s="315" t="s">
        <v>42</v>
      </c>
      <c r="S100" s="314"/>
      <c r="T100" s="221" t="s">
        <v>361</v>
      </c>
      <c r="U100" s="114" t="s">
        <v>107</v>
      </c>
      <c r="V100" s="109"/>
      <c r="W100" s="121" t="s">
        <v>652</v>
      </c>
      <c r="X100" s="104">
        <v>1287</v>
      </c>
      <c r="Y100" s="138" t="s">
        <v>612</v>
      </c>
      <c r="Z100" s="221"/>
      <c r="AA100" s="138" t="s">
        <v>619</v>
      </c>
      <c r="AB100" s="114" t="s">
        <v>13</v>
      </c>
      <c r="AC100" s="101"/>
      <c r="AD100" s="180"/>
      <c r="AE100" s="139"/>
      <c r="AF100" s="139"/>
      <c r="AG100" s="180"/>
      <c r="AH100" s="139"/>
    </row>
    <row r="101" spans="3:34" s="12" customFormat="1" ht="15.75" customHeight="1">
      <c r="C101" s="101"/>
      <c r="D101" s="101"/>
      <c r="E101" s="101"/>
      <c r="F101" s="101"/>
      <c r="G101" s="101"/>
      <c r="H101" s="101"/>
      <c r="I101" s="101"/>
      <c r="J101" s="112" t="s">
        <v>108</v>
      </c>
      <c r="K101" s="138" t="s">
        <v>577</v>
      </c>
      <c r="L101" s="113">
        <v>2</v>
      </c>
      <c r="M101" s="138"/>
      <c r="N101" s="114"/>
      <c r="O101" s="101"/>
      <c r="P101" s="216" t="s">
        <v>648</v>
      </c>
      <c r="Q101" s="165">
        <v>3851</v>
      </c>
      <c r="R101" s="315" t="s">
        <v>64</v>
      </c>
      <c r="S101" s="314"/>
      <c r="T101" s="221" t="s">
        <v>101</v>
      </c>
      <c r="U101" s="114" t="s">
        <v>26</v>
      </c>
      <c r="V101" s="109"/>
      <c r="W101" s="121" t="s">
        <v>655</v>
      </c>
      <c r="X101" s="104">
        <v>1172</v>
      </c>
      <c r="Y101" s="138" t="s">
        <v>47</v>
      </c>
      <c r="Z101" s="221"/>
      <c r="AA101" s="138" t="s">
        <v>336</v>
      </c>
      <c r="AB101" s="114" t="s">
        <v>110</v>
      </c>
      <c r="AC101" s="101"/>
      <c r="AD101" s="180"/>
      <c r="AE101" s="139"/>
      <c r="AF101" s="139"/>
      <c r="AG101" s="180"/>
      <c r="AH101" s="139"/>
    </row>
    <row r="102" spans="3:34" s="12" customFormat="1" ht="15.75" customHeight="1">
      <c r="C102" s="101"/>
      <c r="D102" s="101"/>
      <c r="E102" s="101"/>
      <c r="F102" s="101"/>
      <c r="G102" s="101"/>
      <c r="H102" s="101"/>
      <c r="I102" s="101"/>
      <c r="J102" s="112" t="s">
        <v>331</v>
      </c>
      <c r="K102" s="138" t="s">
        <v>578</v>
      </c>
      <c r="L102" s="113">
        <v>1</v>
      </c>
      <c r="M102" s="138"/>
      <c r="N102" s="114"/>
      <c r="O102" s="101"/>
      <c r="P102" s="216" t="s">
        <v>638</v>
      </c>
      <c r="Q102" s="165">
        <v>3847</v>
      </c>
      <c r="R102" s="314" t="s">
        <v>49</v>
      </c>
      <c r="S102" s="314"/>
      <c r="T102" s="221" t="s">
        <v>98</v>
      </c>
      <c r="U102" s="114" t="s">
        <v>111</v>
      </c>
      <c r="V102" s="109"/>
      <c r="W102" s="121" t="s">
        <v>653</v>
      </c>
      <c r="X102" s="104">
        <v>1156</v>
      </c>
      <c r="Y102" s="138" t="s">
        <v>620</v>
      </c>
      <c r="Z102" s="221"/>
      <c r="AA102" s="138" t="s">
        <v>621</v>
      </c>
      <c r="AB102" s="114" t="s">
        <v>13</v>
      </c>
      <c r="AC102" s="101"/>
      <c r="AD102" s="180"/>
      <c r="AE102" s="139"/>
      <c r="AF102" s="139"/>
      <c r="AG102" s="180"/>
      <c r="AH102" s="139"/>
    </row>
    <row r="103" spans="3:34" s="12" customFormat="1" ht="15.75" customHeight="1" thickBot="1">
      <c r="C103" s="101"/>
      <c r="D103" s="101"/>
      <c r="E103" s="101"/>
      <c r="F103" s="101"/>
      <c r="G103" s="101"/>
      <c r="H103" s="101"/>
      <c r="I103" s="101"/>
      <c r="J103" s="123" t="s">
        <v>14</v>
      </c>
      <c r="K103" s="188" t="s">
        <v>579</v>
      </c>
      <c r="L103" s="124">
        <v>1</v>
      </c>
      <c r="M103" s="188"/>
      <c r="N103" s="125"/>
      <c r="O103" s="101"/>
      <c r="P103" s="216" t="s">
        <v>642</v>
      </c>
      <c r="Q103" s="165">
        <v>3717</v>
      </c>
      <c r="R103" s="315" t="s">
        <v>50</v>
      </c>
      <c r="S103" s="314"/>
      <c r="T103" s="221" t="s">
        <v>81</v>
      </c>
      <c r="U103" s="114" t="s">
        <v>28</v>
      </c>
      <c r="V103" s="109"/>
      <c r="W103" s="121" t="s">
        <v>659</v>
      </c>
      <c r="X103" s="104">
        <v>1151</v>
      </c>
      <c r="Y103" s="315" t="s">
        <v>612</v>
      </c>
      <c r="Z103" s="314"/>
      <c r="AA103" s="138" t="s">
        <v>622</v>
      </c>
      <c r="AB103" s="114" t="s">
        <v>385</v>
      </c>
      <c r="AC103" s="101"/>
      <c r="AD103" s="180"/>
      <c r="AE103" s="139"/>
      <c r="AF103" s="139"/>
      <c r="AG103" s="180"/>
      <c r="AH103" s="139"/>
    </row>
    <row r="104" spans="3:37" s="12" customFormat="1" ht="15.75" customHeight="1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21" t="s">
        <v>650</v>
      </c>
      <c r="Q104" s="104">
        <v>3556</v>
      </c>
      <c r="R104" s="315" t="s">
        <v>608</v>
      </c>
      <c r="S104" s="314"/>
      <c r="T104" s="138" t="s">
        <v>80</v>
      </c>
      <c r="U104" s="114" t="s">
        <v>13</v>
      </c>
      <c r="V104" s="109"/>
      <c r="W104" s="121" t="s">
        <v>640</v>
      </c>
      <c r="X104" s="104">
        <v>936</v>
      </c>
      <c r="Y104" s="315" t="s">
        <v>61</v>
      </c>
      <c r="Z104" s="314"/>
      <c r="AA104" s="138" t="s">
        <v>99</v>
      </c>
      <c r="AB104" s="114" t="s">
        <v>111</v>
      </c>
      <c r="AC104" s="101"/>
      <c r="AD104" s="109"/>
      <c r="AE104" s="109"/>
      <c r="AF104" s="138"/>
      <c r="AG104" s="138"/>
      <c r="AH104" s="138"/>
      <c r="AI104" s="102"/>
      <c r="AK104" s="82"/>
    </row>
    <row r="105" spans="3:36" s="12" customFormat="1" ht="15.75" customHeight="1"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21" t="s">
        <v>654</v>
      </c>
      <c r="Q105" s="104">
        <v>3554</v>
      </c>
      <c r="R105" s="315" t="s">
        <v>56</v>
      </c>
      <c r="S105" s="314"/>
      <c r="T105" s="138" t="s">
        <v>609</v>
      </c>
      <c r="U105" s="114" t="s">
        <v>110</v>
      </c>
      <c r="V105" s="109"/>
      <c r="W105" s="121" t="s">
        <v>668</v>
      </c>
      <c r="X105" s="104">
        <v>626</v>
      </c>
      <c r="Y105" s="315" t="s">
        <v>56</v>
      </c>
      <c r="Z105" s="314"/>
      <c r="AA105" s="138" t="s">
        <v>89</v>
      </c>
      <c r="AB105" s="114" t="s">
        <v>329</v>
      </c>
      <c r="AC105" s="101"/>
      <c r="AD105" s="109"/>
      <c r="AE105" s="139"/>
      <c r="AF105" s="139"/>
      <c r="AG105" s="139"/>
      <c r="AH105" s="139"/>
      <c r="AJ105" s="82"/>
    </row>
    <row r="106" spans="3:42" s="12" customFormat="1" ht="15.75" customHeight="1"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21" t="s">
        <v>649</v>
      </c>
      <c r="Q106" s="104">
        <v>3516</v>
      </c>
      <c r="R106" s="315" t="s">
        <v>69</v>
      </c>
      <c r="S106" s="314"/>
      <c r="T106" s="138" t="s">
        <v>104</v>
      </c>
      <c r="U106" s="114" t="s">
        <v>26</v>
      </c>
      <c r="V106" s="109"/>
      <c r="W106" s="121" t="s">
        <v>678</v>
      </c>
      <c r="X106" s="104">
        <v>0</v>
      </c>
      <c r="Y106" s="315" t="s">
        <v>674</v>
      </c>
      <c r="Z106" s="314"/>
      <c r="AA106" s="138" t="s">
        <v>675</v>
      </c>
      <c r="AB106" s="114" t="s">
        <v>13</v>
      </c>
      <c r="AC106" s="101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39"/>
      <c r="AP106" s="82"/>
    </row>
    <row r="107" spans="3:42" s="12" customFormat="1" ht="15.75" customHeight="1" thickBot="1"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245"/>
      <c r="Q107" s="130"/>
      <c r="R107" s="320"/>
      <c r="S107" s="321"/>
      <c r="T107" s="188"/>
      <c r="U107" s="125"/>
      <c r="V107" s="127"/>
      <c r="W107" s="245" t="s">
        <v>678</v>
      </c>
      <c r="X107" s="130">
        <v>0</v>
      </c>
      <c r="Y107" s="320" t="s">
        <v>676</v>
      </c>
      <c r="Z107" s="321"/>
      <c r="AA107" s="188" t="s">
        <v>677</v>
      </c>
      <c r="AB107" s="125" t="s">
        <v>469</v>
      </c>
      <c r="AC107" s="101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39"/>
      <c r="AP107" s="82"/>
    </row>
    <row r="108" spans="3:42" s="12" customFormat="1" ht="15.75" customHeight="1"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AC108" s="101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39"/>
      <c r="AP108" s="82"/>
    </row>
    <row r="109" spans="3:42" s="12" customFormat="1" ht="15.75" customHeight="1"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P109" s="82"/>
    </row>
    <row r="110" spans="3:42" s="12" customFormat="1" ht="15.75" customHeight="1"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P110" s="82"/>
    </row>
    <row r="111" spans="3:42" s="12" customFormat="1" ht="15.75" customHeight="1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P111" s="82"/>
    </row>
    <row r="112" spans="3:42" s="12" customFormat="1" ht="15.75" customHeight="1"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P112" s="82"/>
    </row>
    <row r="113" spans="3:42" s="12" customFormat="1" ht="15.75" customHeight="1"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P113" s="82"/>
    </row>
    <row r="114" spans="3:42" s="12" customFormat="1" ht="15.75" customHeight="1"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1"/>
      <c r="AH114" s="101"/>
      <c r="AI114" s="101"/>
      <c r="AJ114" s="101"/>
      <c r="AK114" s="101"/>
      <c r="AL114" s="101"/>
      <c r="AM114" s="101"/>
      <c r="AP114" s="82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</sheetData>
  <sheetProtection/>
  <mergeCells count="46">
    <mergeCell ref="Y106:Z106"/>
    <mergeCell ref="R107:S107"/>
    <mergeCell ref="Y107:Z107"/>
    <mergeCell ref="Y103:Z103"/>
    <mergeCell ref="Y104:Z104"/>
    <mergeCell ref="Y105:Z105"/>
    <mergeCell ref="AW2:AW5"/>
    <mergeCell ref="E90:H90"/>
    <mergeCell ref="E86:H86"/>
    <mergeCell ref="J87:N87"/>
    <mergeCell ref="J91:N91"/>
    <mergeCell ref="R87:S87"/>
    <mergeCell ref="R105:S105"/>
    <mergeCell ref="R106:S106"/>
    <mergeCell ref="R102:S102"/>
    <mergeCell ref="R104:S104"/>
    <mergeCell ref="R91:S91"/>
    <mergeCell ref="R99:S99"/>
    <mergeCell ref="R101:S101"/>
    <mergeCell ref="R100:S100"/>
    <mergeCell ref="R96:S96"/>
    <mergeCell ref="R103:S103"/>
    <mergeCell ref="R94:S94"/>
    <mergeCell ref="R95:S95"/>
    <mergeCell ref="R97:S97"/>
    <mergeCell ref="R86:S86"/>
    <mergeCell ref="R90:S90"/>
    <mergeCell ref="R98:S98"/>
    <mergeCell ref="R93:S93"/>
    <mergeCell ref="B79:C79"/>
    <mergeCell ref="AT2:AT5"/>
    <mergeCell ref="B2:C5"/>
    <mergeCell ref="AQ2:AQ5"/>
    <mergeCell ref="B77:C77"/>
    <mergeCell ref="R83:S83"/>
    <mergeCell ref="E83:H83"/>
    <mergeCell ref="E82:H82"/>
    <mergeCell ref="Y83:Z83"/>
    <mergeCell ref="R84:S84"/>
    <mergeCell ref="R85:S85"/>
    <mergeCell ref="AV2:AV5"/>
    <mergeCell ref="J82:N82"/>
    <mergeCell ref="J89:N89"/>
    <mergeCell ref="R92:S92"/>
    <mergeCell ref="R88:S88"/>
    <mergeCell ref="R89:S89"/>
  </mergeCells>
  <conditionalFormatting sqref="T4 E7:AO75">
    <cfRule type="cellIs" priority="12" dxfId="1" operator="between" stopIfTrue="1">
      <formula>1</formula>
      <formula>3</formula>
    </cfRule>
    <cfRule type="cellIs" priority="13" dxfId="0" operator="between" stopIfTrue="1">
      <formula>4</formula>
      <formula>5</formula>
    </cfRule>
  </conditionalFormatting>
  <conditionalFormatting sqref="AW7:AW75">
    <cfRule type="colorScale" priority="11" dxfId="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T7:AT69">
    <cfRule type="colorScale" priority="10" dxfId="6">
      <colorScale>
        <cfvo type="min" val="0"/>
        <cfvo type="max"/>
        <color rgb="FFFFEF9C"/>
        <color rgb="FF63BE7B"/>
      </colorScale>
    </cfRule>
  </conditionalFormatting>
  <conditionalFormatting sqref="AQ7:AQ69">
    <cfRule type="colorScale" priority="9" dxfId="6">
      <colorScale>
        <cfvo type="min" val="0"/>
        <cfvo type="max"/>
        <color rgb="FFFFEF9C"/>
        <color rgb="FF63BE7B"/>
      </colorScale>
    </cfRule>
  </conditionalFormatting>
  <conditionalFormatting sqref="E77:AO77">
    <cfRule type="colorScale" priority="8" dxfId="6">
      <colorScale>
        <cfvo type="min" val="0"/>
        <cfvo type="max"/>
        <color rgb="FFFFEF9C"/>
        <color rgb="FF63BE7B"/>
      </colorScale>
    </cfRule>
  </conditionalFormatting>
  <conditionalFormatting sqref="E79:AO79">
    <cfRule type="colorScale" priority="7" dxfId="6">
      <colorScale>
        <cfvo type="min" val="0"/>
        <cfvo type="max"/>
        <color rgb="FFFFEF9C"/>
        <color rgb="FF63BE7B"/>
      </colorScale>
    </cfRule>
  </conditionalFormatting>
  <conditionalFormatting sqref="AW7:AW69">
    <cfRule type="colorScale" priority="1" dxfId="6">
      <colorScale>
        <cfvo type="min" val="0"/>
        <cfvo type="max"/>
        <color rgb="FF66FF66"/>
        <color rgb="FFFFC000"/>
      </colorScale>
    </cfRule>
    <cfRule type="colorScale" priority="2" dxfId="6">
      <colorScale>
        <cfvo type="min" val="0"/>
        <cfvo type="max"/>
        <color rgb="FF66FF66"/>
        <color rgb="FFFF9999"/>
      </colorScale>
    </cfRule>
    <cfRule type="colorScale" priority="3" dxfId="6">
      <colorScale>
        <cfvo type="min" val="0"/>
        <cfvo type="max"/>
        <color rgb="FF66FF66"/>
        <color rgb="FFFFCC66"/>
      </colorScale>
    </cfRule>
    <cfRule type="colorScale" priority="4" dxfId="6">
      <colorScale>
        <cfvo type="min" val="0"/>
        <cfvo type="max"/>
        <color rgb="FF92D050"/>
        <color rgb="FFFFC000"/>
      </colorScale>
    </cfRule>
    <cfRule type="colorScale" priority="6" dxfId="6">
      <colorScale>
        <cfvo type="min" val="0"/>
        <cfvo type="max"/>
        <color rgb="FFFFEF9C"/>
        <color rgb="FFFF7128"/>
      </colorScale>
    </cfRule>
  </conditionalFormatting>
  <conditionalFormatting sqref="AV7:AV69">
    <cfRule type="colorScale" priority="5" dxfId="6">
      <colorScale>
        <cfvo type="min" val="0"/>
        <cfvo type="max"/>
        <color rgb="FFFFEF9C"/>
        <color rgb="FFFF7128"/>
      </colorScale>
    </cfRule>
  </conditionalFormatting>
  <printOptions horizontalCentered="1" verticalCentered="1"/>
  <pageMargins left="0.15748031496062992" right="0" top="0" bottom="0" header="0" footer="0"/>
  <pageSetup fitToHeight="2" fitToWidth="2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3.140625" style="0" customWidth="1"/>
    <col min="2" max="2" width="30.00390625" style="19" customWidth="1"/>
    <col min="3" max="5" width="11.421875" style="19" customWidth="1"/>
    <col min="14" max="14" width="24.140625" style="0" customWidth="1"/>
  </cols>
  <sheetData>
    <row r="1" spans="14:15" ht="12.75">
      <c r="N1" t="s">
        <v>498</v>
      </c>
      <c r="O1" t="s">
        <v>13</v>
      </c>
    </row>
    <row r="2" spans="3:15" ht="12.75">
      <c r="C2" s="19">
        <v>2013</v>
      </c>
      <c r="D2" s="19">
        <v>2014</v>
      </c>
      <c r="E2" s="19">
        <v>2015</v>
      </c>
      <c r="F2" s="19">
        <v>2016</v>
      </c>
      <c r="N2" t="s">
        <v>484</v>
      </c>
      <c r="O2" t="s">
        <v>108</v>
      </c>
    </row>
    <row r="3" spans="2:15" ht="12.75">
      <c r="B3" s="20" t="s">
        <v>39</v>
      </c>
      <c r="C3" s="19">
        <f>COUNT('Saison 2013'!F64:AO64)</f>
        <v>36</v>
      </c>
      <c r="D3" s="19">
        <f>COUNT('Saison 2014'!F72:AT72)</f>
        <v>41</v>
      </c>
      <c r="F3" s="19">
        <f>COUNT('Saison 2016'!E77:AN77)</f>
        <v>36</v>
      </c>
      <c r="N3" t="s">
        <v>486</v>
      </c>
      <c r="O3" t="s">
        <v>109</v>
      </c>
    </row>
    <row r="4" spans="2:15" ht="12.75">
      <c r="B4" s="19" t="s">
        <v>36</v>
      </c>
      <c r="C4" s="19">
        <f>'Saison 2013'!AQ64</f>
        <v>489</v>
      </c>
      <c r="D4" s="19">
        <f>'Saison 2014'!AW72</f>
        <v>767</v>
      </c>
      <c r="F4" s="19">
        <f>'Saison 2016'!AQ77</f>
        <v>543</v>
      </c>
      <c r="N4" t="s">
        <v>472</v>
      </c>
      <c r="O4" t="s">
        <v>105</v>
      </c>
    </row>
    <row r="5" spans="2:15" ht="12.75">
      <c r="B5" s="19" t="s">
        <v>37</v>
      </c>
      <c r="C5" s="19">
        <f>'Saison 2013'!AQ66</f>
        <v>159</v>
      </c>
      <c r="D5" s="19">
        <f>'Saison 2014'!AW74</f>
        <v>344</v>
      </c>
      <c r="F5" s="19">
        <f>'Saison 2016'!AQ79</f>
        <v>168</v>
      </c>
      <c r="N5" t="s">
        <v>504</v>
      </c>
      <c r="O5" t="s">
        <v>329</v>
      </c>
    </row>
    <row r="6" spans="2:15" ht="12.75">
      <c r="B6" s="19" t="s">
        <v>38</v>
      </c>
      <c r="C6" s="21">
        <f>+C4/C3</f>
        <v>13.583333333333334</v>
      </c>
      <c r="D6" s="21">
        <f>+D4/D3</f>
        <v>18.70731707317073</v>
      </c>
      <c r="E6" s="21"/>
      <c r="F6" s="21">
        <f>+F4/F3</f>
        <v>15.083333333333334</v>
      </c>
      <c r="N6" t="s">
        <v>464</v>
      </c>
      <c r="O6" t="s">
        <v>29</v>
      </c>
    </row>
    <row r="7" spans="14:15" ht="12.75">
      <c r="N7" t="s">
        <v>478</v>
      </c>
      <c r="O7" t="s">
        <v>107</v>
      </c>
    </row>
    <row r="8" spans="14:15" ht="12.75">
      <c r="N8" t="s">
        <v>483</v>
      </c>
      <c r="O8" t="s">
        <v>469</v>
      </c>
    </row>
    <row r="9" spans="14:15" ht="12.75">
      <c r="N9" t="s">
        <v>496</v>
      </c>
      <c r="O9" t="s">
        <v>29</v>
      </c>
    </row>
    <row r="10" spans="14:15" ht="12.75">
      <c r="N10" t="s">
        <v>466</v>
      </c>
      <c r="O10" t="s">
        <v>28</v>
      </c>
    </row>
    <row r="11" spans="14:15" ht="12.75">
      <c r="N11" t="s">
        <v>493</v>
      </c>
      <c r="O11" t="s">
        <v>24</v>
      </c>
    </row>
    <row r="12" spans="14:15" ht="12.75">
      <c r="N12" t="s">
        <v>501</v>
      </c>
      <c r="O12" t="s">
        <v>110</v>
      </c>
    </row>
    <row r="13" spans="14:15" ht="12.75">
      <c r="N13" t="s">
        <v>494</v>
      </c>
      <c r="O13" t="s">
        <v>385</v>
      </c>
    </row>
    <row r="14" spans="14:15" ht="12.75">
      <c r="N14" t="s">
        <v>481</v>
      </c>
      <c r="O14" t="s">
        <v>13</v>
      </c>
    </row>
    <row r="15" spans="14:15" ht="12.75">
      <c r="N15" t="s">
        <v>477</v>
      </c>
      <c r="O15" t="s">
        <v>111</v>
      </c>
    </row>
    <row r="16" spans="14:15" ht="12.75">
      <c r="N16" t="s">
        <v>476</v>
      </c>
      <c r="O16" t="s">
        <v>28</v>
      </c>
    </row>
    <row r="17" spans="14:15" ht="12.75">
      <c r="N17" t="s">
        <v>470</v>
      </c>
      <c r="O17" t="s">
        <v>27</v>
      </c>
    </row>
    <row r="18" spans="14:15" ht="12.75">
      <c r="N18" t="s">
        <v>485</v>
      </c>
      <c r="O18" t="s">
        <v>330</v>
      </c>
    </row>
    <row r="19" spans="14:15" ht="12.75">
      <c r="N19" t="s">
        <v>467</v>
      </c>
      <c r="O19" t="s">
        <v>11</v>
      </c>
    </row>
    <row r="20" spans="14:15" ht="12.75">
      <c r="N20" t="s">
        <v>462</v>
      </c>
      <c r="O20" t="s">
        <v>108</v>
      </c>
    </row>
    <row r="21" spans="14:15" ht="12.75">
      <c r="N21" t="s">
        <v>497</v>
      </c>
      <c r="O21" t="s">
        <v>109</v>
      </c>
    </row>
    <row r="22" spans="14:15" ht="12.75">
      <c r="N22" t="s">
        <v>503</v>
      </c>
      <c r="O22" t="s">
        <v>11</v>
      </c>
    </row>
    <row r="23" spans="14:15" ht="12.75">
      <c r="N23" t="s">
        <v>502</v>
      </c>
      <c r="O23" t="s">
        <v>30</v>
      </c>
    </row>
    <row r="24" spans="14:15" ht="12.75">
      <c r="N24" t="s">
        <v>499</v>
      </c>
      <c r="O24" t="s">
        <v>329</v>
      </c>
    </row>
    <row r="25" spans="14:15" ht="12.75">
      <c r="N25" t="s">
        <v>473</v>
      </c>
      <c r="O25" t="s">
        <v>110</v>
      </c>
    </row>
    <row r="26" spans="14:15" ht="12.75">
      <c r="N26" t="s">
        <v>468</v>
      </c>
      <c r="O26" t="s">
        <v>469</v>
      </c>
    </row>
    <row r="27" spans="14:15" ht="12.75">
      <c r="N27" t="s">
        <v>465</v>
      </c>
      <c r="O27" t="s">
        <v>13</v>
      </c>
    </row>
    <row r="28" spans="14:15" ht="12.75">
      <c r="N28" t="s">
        <v>495</v>
      </c>
      <c r="O28" t="s">
        <v>24</v>
      </c>
    </row>
    <row r="29" spans="14:15" ht="12.75">
      <c r="N29" t="s">
        <v>461</v>
      </c>
      <c r="O29" t="s">
        <v>34</v>
      </c>
    </row>
    <row r="30" spans="14:15" ht="12.75">
      <c r="N30" t="s">
        <v>458</v>
      </c>
      <c r="O30" t="s">
        <v>27</v>
      </c>
    </row>
    <row r="31" spans="14:15" ht="12.75">
      <c r="N31" t="s">
        <v>455</v>
      </c>
      <c r="O31" t="s">
        <v>13</v>
      </c>
    </row>
    <row r="32" spans="14:15" ht="12.75">
      <c r="N32" t="s">
        <v>460</v>
      </c>
      <c r="O32" t="s">
        <v>29</v>
      </c>
    </row>
    <row r="33" spans="14:15" ht="12.75">
      <c r="N33" t="s">
        <v>456</v>
      </c>
      <c r="O33" t="s">
        <v>331</v>
      </c>
    </row>
    <row r="34" spans="14:15" ht="12.75">
      <c r="N34" t="s">
        <v>487</v>
      </c>
      <c r="O34" t="s">
        <v>488</v>
      </c>
    </row>
    <row r="35" spans="14:15" ht="12.75">
      <c r="N35" t="s">
        <v>479</v>
      </c>
      <c r="O35" t="s">
        <v>385</v>
      </c>
    </row>
    <row r="36" spans="14:15" ht="12.75">
      <c r="N36" t="s">
        <v>492</v>
      </c>
      <c r="O36" t="s">
        <v>329</v>
      </c>
    </row>
    <row r="37" spans="14:15" ht="12.75">
      <c r="N37" t="s">
        <v>454</v>
      </c>
      <c r="O37" t="s">
        <v>12</v>
      </c>
    </row>
    <row r="38" spans="14:15" ht="12.75">
      <c r="N38" t="s">
        <v>463</v>
      </c>
      <c r="O38" t="s">
        <v>111</v>
      </c>
    </row>
    <row r="39" spans="14:15" ht="12.75">
      <c r="N39" t="s">
        <v>500</v>
      </c>
      <c r="O39" t="s">
        <v>111</v>
      </c>
    </row>
    <row r="40" spans="14:15" ht="12.75">
      <c r="N40" t="s">
        <v>480</v>
      </c>
      <c r="O40" t="s">
        <v>29</v>
      </c>
    </row>
    <row r="41" spans="14:15" ht="12.75">
      <c r="N41" t="s">
        <v>491</v>
      </c>
      <c r="O41" t="s">
        <v>34</v>
      </c>
    </row>
    <row r="42" spans="14:15" ht="12.75">
      <c r="N42" t="s">
        <v>489</v>
      </c>
      <c r="O42" t="s">
        <v>29</v>
      </c>
    </row>
    <row r="43" spans="14:15" ht="12.75">
      <c r="N43" t="s">
        <v>482</v>
      </c>
      <c r="O43" t="s">
        <v>105</v>
      </c>
    </row>
    <row r="44" spans="14:15" ht="12.75">
      <c r="N44" t="s">
        <v>474</v>
      </c>
      <c r="O44" t="s">
        <v>26</v>
      </c>
    </row>
    <row r="45" spans="14:15" ht="12.75">
      <c r="N45" t="s">
        <v>490</v>
      </c>
      <c r="O45" t="s">
        <v>385</v>
      </c>
    </row>
    <row r="46" spans="14:15" ht="12.75">
      <c r="N46" t="s">
        <v>459</v>
      </c>
      <c r="O46" t="s">
        <v>108</v>
      </c>
    </row>
    <row r="47" spans="14:15" ht="12.75">
      <c r="N47" t="s">
        <v>457</v>
      </c>
      <c r="O47" t="s">
        <v>108</v>
      </c>
    </row>
    <row r="48" spans="14:15" ht="12.75">
      <c r="N48" t="s">
        <v>471</v>
      </c>
      <c r="O48" t="s">
        <v>14</v>
      </c>
    </row>
    <row r="49" spans="14:15" ht="12.75">
      <c r="N49" t="s">
        <v>475</v>
      </c>
      <c r="O49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ASQ'O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</dc:creator>
  <cp:keywords/>
  <dc:description/>
  <cp:lastModifiedBy>HENKYF</cp:lastModifiedBy>
  <cp:lastPrinted>2017-01-19T15:28:27Z</cp:lastPrinted>
  <dcterms:created xsi:type="dcterms:W3CDTF">2010-03-09T15:24:58Z</dcterms:created>
  <dcterms:modified xsi:type="dcterms:W3CDTF">2017-01-23T14:55:59Z</dcterms:modified>
  <cp:category/>
  <cp:version/>
  <cp:contentType/>
  <cp:contentStatus/>
</cp:coreProperties>
</file>